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2"/>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<sst xmlns="http://schemas.openxmlformats.org/spreadsheetml/2006/main" count="1266" uniqueCount="957">
  <si>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</si>
  <si>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</si>
  <si>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</si>
  <si>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</si>
  <si>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</si>
  <si>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</si>
  <si>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Spoločnosť pokračuje vo svojej hlavnej činnosti, zapísanej v obchodnom registry, ktorou je projektovanie aj v r. 2010.Nepriaznivý stav, ktorý sa začal v r. 2009 pretrváva aj naďalej. Hlavné problémy sú so získavaním zákazok, no aj napriek tomu veríme, že sa podarí rok 2010 ukončiť s lepšími hospodárskymi výsledkami aké boli k 31.12.2009.</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</si>
  <si>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</si>
  <si>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</si>
  <si>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</si>
  <si>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</si>
  <si>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</si>
  <si>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</si>
  <si>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</si>
  <si>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</si>
  <si>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</si>
  <si>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</si>
  <si>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</si>
  <si>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</si>
  <si>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</si>
  <si>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</si>
  <si>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</si>
  <si>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</si>
  <si>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</si>
  <si>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</si>
  <si>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</si>
  <si>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</si>
  <si>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</si>
  <si>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</si>
  <si>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</si>
  <si>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</si>
  <si>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</si>
  <si>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</si>
  <si>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</si>
  <si>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</si>
  <si>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</si>
  <si>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</si>
  <si>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</si>
  <si>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</si>
  <si>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</si>
  <si>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</si>
  <si>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</si>
  <si>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</si>
  <si>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</si>
  <si>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</si>
  <si>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</si>
  <si>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</si>
  <si>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</si>
  <si>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</si>
  <si>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</si>
  <si>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</si>
  <si>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</si>
  <si>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</si>
  <si>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</si>
  <si>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</si>
  <si>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</si>
  <si>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</si>
  <si>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</si>
  <si>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</si>
  <si>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</si>
  <si>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</si>
  <si>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</si>
  <si>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</si>
  <si>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</si>
  <si>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</si>
  <si>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</si>
  <si>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</si>
  <si>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</si>
  <si>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</si>
  <si>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</si>
  <si>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  1.</t>
  </si>
  <si>
    <t>A.II. 1.</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</si>
  <si>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</si>
  <si>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</si>
  <si>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</si>
  <si>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</si>
  <si>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</si>
  <si>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</si>
  <si>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</si>
  <si>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</si>
  <si>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</si>
  <si>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</si>
  <si>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</si>
  <si>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</si>
  <si>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</si>
  <si>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</si>
  <si>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</si>
  <si>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</si>
  <si>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</si>
  <si>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</si>
  <si>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</si>
  <si>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</si>
  <si>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</si>
  <si>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</si>
  <si>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</si>
  <si>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Po  skončení účtovného obdobia spoločnosť pokračuje  vo svojej činnosti. Neboli zaznamenané žiadne udalosti osobitného významu.</t>
  </si>
  <si>
    <t>Neboli nadobudnuté žiadne vlastné akcie.</t>
  </si>
  <si>
    <t>Spoločnosť nedisponuje uvedenými údajmi.</t>
  </si>
  <si>
    <t>Spoločnosť dosiahla za rok 2009 stratu vo výške -45445,- EUR. Predstavenstvo akciovej spoločnosti navrhuje valnému zhromaždeniu vysporiadanie hospodárského výsledku úhradou z nerozdeleného zisku minulých rokov vo výške 19840,- EUR a časť straty vo výške 25605 EUR previesť na účet neuhradená strata minulých rokov.</t>
  </si>
  <si>
    <t>Účtovná jednotka nemá organizačnú zložku v zahraničí.</t>
  </si>
  <si>
    <t>Pre posúdenie aktív, pasív a finančnej situácie účtovnej jednotky to nie je významné.</t>
  </si>
  <si>
    <t>Spoločnosť má problémy s vymáhaním pohľadávok a teda aj s tokom hotovosti. V súčasnej dobe vymáhame pohľadávky aj súdnou cestou, čo predstavuje ďalšie náklady avšak vzhľadom na situáciu, v ktorej sa nachádzajú naši odberatelia je malý predpoklad, že budeme úspešní.</t>
  </si>
  <si>
    <t xml:space="preserve">Vedenie STP a.s.  Dbá na dodržiavanie Zjednoteného kódexu správy a riadenia spoločnosti, uplatňuje uznávané štandardy a opatrenia, ktoré upravujú zverejňovanie všetkých podstatných informácií. Dodržiavanie uvedených predpisov zo strany spoločnosti zabezpečuje všetkým akcionárom prístup k informáciam o finančnej situácií, hospodárskych výsledkoch, vlastníctve a riadení spoločnost.Spoločnosť sa pri vykonávaní svojej činnost riadi Obchodným zákonníkom, stanovami spoločnosti, všeobecne záväznými a osobitnými právnymi predpismi. Kódex o riadení spoločnosti je verejne dostupný v sídle spoločnosti STP a.s. Michalovce.  </t>
  </si>
  <si>
    <t>K zásadným odchylkam od kódexu o riadení spoločnosti nedošlo.</t>
  </si>
  <si>
    <t xml:space="preserve">V rámci systému vnútornej kontroly a riadenia rizík, vedenie STP a.s. Michalovce zasadá raz týždenne,kde sa prejednávajú aktuálne problémy a prijímajú sa riešenia. Predstavenstvo a.s. je štatutárnym orgánom spoločnosti, riadi jej činnosť, menuje, kontroluje a odvoláva výkonného riaditeľa. Dozorná rada spoločnosti je najvyšším kontrolným orgánom spoločnosti. Dohliada a kontroluje výkon pôsobnosti predstavenstva. V prípade zistenia závažného porušenia povinnosti členmi predstavenstva alebo závažných nedostatkov v hospodárení spoločnosti, zvolá mimoriadné valné zhromaždenie. </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</si>
  <si>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</si>
  <si>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</si>
  <si>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</si>
  <si>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</si>
  <si>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</si>
  <si>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</si>
  <si>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</si>
  <si>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</si>
  <si>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</si>
  <si>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</si>
  <si>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</si>
  <si>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</si>
  <si>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</si>
  <si>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</si>
  <si>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</si>
  <si>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</si>
  <si>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</si>
  <si>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</si>
  <si>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</si>
  <si>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</si>
  <si>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</si>
  <si>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</si>
  <si>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</si>
  <si>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</si>
  <si>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</si>
  <si>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</si>
  <si>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</si>
  <si>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</si>
  <si>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</si>
  <si>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</si>
  <si>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</si>
  <si>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</si>
  <si>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</si>
  <si>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</si>
  <si>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</si>
  <si>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</si>
  <si>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</si>
  <si>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</si>
  <si>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</si>
  <si>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Číslo riadku</t>
  </si>
  <si>
    <t>Daňové pohľadávky</t>
  </si>
  <si>
    <t>B.I.    1.</t>
  </si>
  <si>
    <t>2.</t>
  </si>
  <si>
    <t>8.</t>
  </si>
  <si>
    <t>9.</t>
  </si>
  <si>
    <t>B.II.   1.</t>
  </si>
  <si>
    <t>Podielové cenné papiere a podiely v spol. s podstatným vplyvom</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</si>
  <si>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</si>
  <si>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</si>
  <si>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</si>
  <si>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</si>
  <si>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</si>
  <si>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</si>
  <si>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</si>
  <si>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</si>
  <si>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</si>
  <si>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</si>
  <si>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</si>
  <si>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</si>
  <si>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</si>
  <si>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</si>
  <si>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</si>
  <si>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</si>
  <si>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</si>
  <si>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</si>
  <si>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</si>
  <si>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</si>
  <si>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</si>
  <si>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</si>
  <si>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</si>
  <si>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</si>
  <si>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</si>
  <si>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</si>
  <si>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</si>
  <si>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</si>
  <si>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</si>
  <si>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</si>
  <si>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</si>
  <si>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</si>
  <si>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</si>
  <si>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</si>
  <si>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</si>
  <si>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</si>
  <si>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</si>
  <si>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</si>
  <si>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</si>
  <si>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</si>
  <si>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</si>
  <si>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</si>
  <si>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</si>
  <si>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</si>
  <si>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</si>
  <si>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</si>
  <si>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</si>
  <si>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</si>
  <si>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</si>
  <si>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</si>
  <si>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akciová spoločnosť</t>
  </si>
  <si>
    <t>oznámenie o zverejneni regulovaných informácii uverejnené v Hospodárskych novinách dňa 4.5.2010</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</si>
  <si>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</si>
  <si>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</si>
  <si>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</si>
  <si>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</si>
  <si>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</si>
  <si>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</si>
  <si>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</si>
  <si>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</si>
  <si>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</si>
  <si>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</si>
  <si>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</si>
  <si>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</si>
  <si>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</si>
  <si>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</si>
  <si>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</si>
  <si>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</si>
  <si>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</si>
  <si>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 xml:space="preserve">Činnosť akciovej spoločnosti v r. 2009 bola vykonávaná v súlade s činnosťami podľa výpisu z obchodného registra, jej hlavnou činnosťou je projektová činnosť. Tržby spoločnosti boli v porovnaní s predchadzajúcim obdobím oveľa nižšie 167.670,- € a to hlavne z dôvodu nedostatku náplne. Celkové náklady 214872 €, Dosiahnutá strata -45444 €.Spoločnosť k 31.12.2009 nemá žiadne úvery ani záväzky po lehote splatnosti. Spoločnosť zamestnáva 10 zamestnancov v trvalom pracovnom pomere. Vplyv na zamestnanosť v regione nie je podstatný. Činnosť spolčnosti nemá negatívny vplyv na životné prostredie. </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</si>
  <si>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</si>
  <si>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</si>
  <si>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</si>
  <si>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</si>
  <si>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</si>
  <si>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</si>
  <si>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</si>
  <si>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</si>
  <si>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</si>
  <si>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</si>
  <si>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</si>
  <si>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</si>
  <si>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</si>
  <si>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</si>
  <si>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</si>
  <si>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</si>
  <si>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</si>
  <si>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</si>
  <si>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</si>
  <si>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</si>
  <si>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</si>
  <si>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</si>
  <si>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</si>
  <si>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</si>
  <si>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</si>
  <si>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</si>
  <si>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</si>
  <si>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</si>
  <si>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</si>
  <si>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</si>
  <si>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</si>
  <si>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</si>
  <si>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</si>
  <si>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</si>
  <si>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</si>
  <si>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</si>
  <si>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</si>
  <si>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</si>
  <si>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</si>
  <si>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</si>
  <si>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</si>
  <si>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</si>
  <si>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</si>
  <si>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</si>
  <si>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</si>
  <si>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</si>
  <si>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</si>
  <si>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</si>
  <si>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</si>
  <si>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</si>
  <si>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</si>
  <si>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</si>
  <si>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</si>
  <si>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</si>
  <si>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</si>
  <si>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</si>
  <si>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</si>
  <si>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</si>
  <si>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</si>
  <si>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</si>
  <si>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</si>
  <si>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</si>
  <si>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</si>
  <si>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</si>
  <si>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</si>
  <si>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</si>
  <si>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</si>
  <si>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</si>
  <si>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</si>
  <si>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</si>
  <si>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</si>
  <si>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</si>
  <si>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</si>
  <si>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</si>
  <si>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</si>
  <si>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</si>
  <si>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</si>
  <si>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</si>
  <si>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</si>
  <si>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</si>
  <si>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</si>
  <si>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</si>
  <si>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</si>
  <si>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</si>
  <si>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</si>
  <si>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</si>
  <si>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</si>
  <si>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</si>
  <si>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</si>
  <si>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</si>
  <si>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</si>
  <si>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</si>
  <si>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</si>
  <si>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</si>
  <si>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</si>
  <si>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</si>
  <si>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</si>
  <si>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</si>
  <si>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</si>
  <si>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</si>
  <si>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</si>
  <si>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</si>
  <si>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</si>
  <si>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</si>
  <si>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</si>
  <si>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</si>
  <si>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</si>
  <si>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</si>
  <si>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</si>
  <si>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</si>
  <si>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</si>
  <si>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</si>
  <si>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</si>
  <si>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</si>
  <si>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</si>
  <si>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</si>
  <si>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</si>
  <si>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</si>
  <si>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</si>
  <si>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</si>
  <si>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</si>
  <si>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</si>
  <si>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</si>
  <si>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</si>
  <si>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</si>
  <si>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</si>
  <si>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</si>
  <si>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</si>
  <si>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</si>
  <si>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</si>
  <si>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</si>
  <si>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</si>
  <si>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</si>
  <si>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</si>
  <si>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</si>
  <si>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</si>
  <si>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</si>
  <si>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</si>
  <si>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</si>
  <si>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</si>
  <si>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</si>
  <si>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</si>
  <si>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</si>
  <si>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</si>
  <si>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</si>
  <si>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</si>
  <si>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</si>
  <si>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</si>
  <si>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</si>
  <si>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</si>
  <si>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</si>
  <si>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</si>
  <si>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</si>
  <si>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</si>
  <si>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</si>
  <si>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</si>
  <si>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</si>
  <si>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</si>
  <si>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</si>
  <si>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</si>
  <si>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</si>
  <si>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</si>
  <si>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</si>
  <si>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</si>
  <si>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</si>
  <si>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</si>
  <si>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</si>
  <si>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</si>
  <si>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</si>
  <si>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</si>
  <si>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</si>
  <si>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</si>
  <si>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</si>
  <si>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</si>
  <si>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</si>
  <si>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</si>
  <si>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</si>
  <si>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</si>
  <si>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</si>
  <si>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</si>
  <si>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</si>
  <si>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</si>
  <si>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</si>
  <si>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</si>
  <si>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</si>
  <si>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</si>
  <si>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</si>
  <si>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</si>
  <si>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</si>
  <si>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</si>
  <si>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</si>
  <si>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</si>
  <si>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</si>
  <si>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</si>
  <si>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</si>
  <si>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</si>
  <si>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</si>
  <si>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</si>
  <si>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</si>
  <si>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</si>
  <si>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</si>
  <si>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</si>
  <si>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</si>
  <si>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</si>
  <si>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</si>
  <si>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</si>
  <si>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</si>
  <si>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</si>
  <si>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</si>
  <si>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</si>
  <si>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</si>
  <si>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</si>
  <si>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</si>
  <si>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</si>
  <si>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</si>
  <si>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</si>
  <si>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</si>
  <si>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</si>
  <si>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</si>
  <si>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</si>
  <si>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</si>
  <si>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</si>
  <si>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</si>
  <si>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</si>
  <si>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</si>
  <si>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</si>
  <si>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</si>
  <si>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</si>
  <si>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</si>
  <si>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</si>
  <si>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</si>
  <si>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</si>
  <si>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</si>
  <si>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</si>
  <si>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</si>
  <si>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</si>
  <si>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</si>
  <si>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</si>
  <si>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</si>
  <si>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</si>
  <si>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</si>
  <si>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</si>
  <si>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</si>
  <si>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</si>
  <si>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Zostavená za obdobie:</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</si>
  <si>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</si>
  <si>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</si>
  <si>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</si>
  <si>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</si>
  <si>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</si>
  <si>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</si>
  <si>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</si>
  <si>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</si>
  <si>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</si>
  <si>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</si>
  <si>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</si>
  <si>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</si>
  <si>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</si>
  <si>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</si>
  <si>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</si>
  <si>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</si>
  <si>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</si>
  <si>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</si>
  <si>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</si>
  <si>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</si>
  <si>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</si>
  <si>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</si>
  <si>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</si>
  <si>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</si>
  <si>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</si>
  <si>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</si>
  <si>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</si>
  <si>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</si>
  <si>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</si>
  <si>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</si>
  <si>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</si>
  <si>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</si>
  <si>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</si>
  <si>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</si>
  <si>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</si>
  <si>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</si>
  <si>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</si>
  <si>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</si>
  <si>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</si>
  <si>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</si>
  <si>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</si>
  <si>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</si>
  <si>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</si>
  <si>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</si>
  <si>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</si>
  <si>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</si>
  <si>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</si>
  <si>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</si>
  <si>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</si>
  <si>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</si>
  <si>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</si>
  <si>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</si>
  <si>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</si>
  <si>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</si>
  <si>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</si>
  <si>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</si>
  <si>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</si>
  <si>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</si>
  <si>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</si>
  <si>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</si>
  <si>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</si>
  <si>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</si>
  <si>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</si>
  <si>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</si>
  <si>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</si>
  <si>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</si>
  <si>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</si>
  <si>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</si>
  <si>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</si>
  <si>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</si>
  <si>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</si>
  <si>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</si>
  <si>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</si>
  <si>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</si>
  <si>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</si>
  <si>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</si>
  <si>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</si>
  <si>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</si>
  <si>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</si>
  <si>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</si>
  <si>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</si>
  <si>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</si>
  <si>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</si>
  <si>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</si>
  <si>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</si>
  <si>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</si>
  <si>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</si>
  <si>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</si>
  <si>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</si>
  <si>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</si>
  <si>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</si>
  <si>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1/ zabezpečenie inžinierskej, projektovej, konzultačnej, poradenskej, expertíznej,dodávateľskej a obchodnej činnosti a služieb v tuzemsku a zahraničí 2/ projektová činnosť v investičnej výstavbe, 3/ ostatná projektová činnosť pre akcie neinvestičného charakteru, opravy, údržba a pod. 4/ architektonické  a inžinierske služby všetkého druhu vrátane projektovania / urbanizmus, interiéry/ 5/ obchodno-sprostredkovateľská a zabezpečovacia činnosť pre investovanie a vlastnícke vzťahy, 6/ sprostredkovateľská činnosť v oblasti stavebnej výroby a maloobchodného tovaru, 7/ zabezpečenie dodávky a montáže interiéru, 8/ ostatné služby pre obyvateľstvo- reprografické práce a pod.</t>
  </si>
  <si>
    <t>Ing. Vladimír Ladič, Hollého 79, 07101 Michalovce, číslo licencie 158. Auditórska správa zatiaľ nebola spoločnosti doručená.</t>
  </si>
  <si>
    <t>V oblasti výskumu a vývoja neboli vynaložené žiadne náklady.</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</si>
  <si>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</si>
  <si>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</si>
  <si>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</si>
  <si>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</si>
  <si>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</si>
  <si>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</si>
  <si>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</si>
  <si>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</si>
  <si>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</si>
  <si>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</si>
  <si>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</si>
  <si>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</si>
  <si>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</si>
  <si>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</si>
  <si>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</si>
  <si>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</si>
  <si>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</si>
  <si>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</si>
  <si>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</si>
  <si>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</si>
  <si>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</si>
  <si>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</si>
  <si>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</si>
  <si>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</si>
  <si>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</si>
  <si>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</si>
  <si>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</si>
  <si>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</si>
  <si>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</si>
  <si>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</si>
  <si>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</si>
  <si>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</si>
  <si>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</si>
  <si>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</si>
  <si>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</si>
  <si>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</si>
  <si>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</si>
  <si>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</si>
  <si>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</si>
  <si>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</si>
  <si>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</si>
  <si>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Príjmy z nájmu súboru hnuteľného majetku a nehnuteľného majetku používaného a odpisovaného nájomcom (+)</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</si>
  <si>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</si>
  <si>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</si>
  <si>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</si>
  <si>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</si>
  <si>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</si>
  <si>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</si>
  <si>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</si>
  <si>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</si>
  <si>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</si>
  <si>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</si>
  <si>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</si>
  <si>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</si>
  <si>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</si>
  <si>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</si>
  <si>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</si>
  <si>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</si>
  <si>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B.20.</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</si>
  <si>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</si>
  <si>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</si>
  <si>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</si>
  <si>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</si>
  <si>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</si>
  <si>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</si>
  <si>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</si>
  <si>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</si>
  <si>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</si>
  <si>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</si>
  <si>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</si>
  <si>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</si>
  <si>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Súvaha (v  EUR)</t>
  </si>
  <si>
    <t>Výkaz ziskov a strát (v  EUR)</t>
  </si>
  <si>
    <t>Výkaz zmien vo vlastnom imaní (v  EUR)</t>
  </si>
  <si>
    <t>Výkaz peňažných tokov (v  EUR)</t>
  </si>
  <si>
    <t>Konsolidovaná súvaha (v EUR)</t>
  </si>
  <si>
    <t>Konsolidovaný výkaz ziskov a strát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</si>
  <si>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</si>
  <si>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</si>
  <si>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</si>
  <si>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</si>
  <si>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</si>
  <si>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</si>
  <si>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</si>
  <si>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</si>
  <si>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</si>
  <si>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</si>
  <si>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</si>
  <si>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</si>
  <si>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</si>
  <si>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</si>
  <si>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</si>
  <si>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</si>
  <si>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</si>
  <si>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</si>
  <si>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</si>
  <si>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</si>
  <si>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</si>
  <si>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</si>
  <si>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</si>
  <si>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</si>
  <si>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</si>
  <si>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</si>
  <si>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</si>
  <si>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</si>
  <si>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</si>
  <si>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</si>
  <si>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</si>
  <si>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</si>
  <si>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</si>
  <si>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</si>
  <si>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</si>
  <si>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</si>
  <si>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</si>
  <si>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</si>
  <si>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</si>
  <si>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</si>
  <si>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</si>
  <si>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</si>
  <si>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</si>
  <si>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</si>
  <si>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</si>
  <si>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</si>
  <si>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</si>
  <si>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</si>
  <si>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</si>
  <si>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</si>
  <si>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</si>
  <si>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</si>
  <si>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</si>
  <si>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</si>
  <si>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</si>
  <si>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</si>
  <si>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</si>
  <si>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</si>
  <si>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</si>
  <si>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</si>
  <si>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</si>
  <si>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</si>
  <si>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</si>
  <si>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</si>
  <si>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</si>
  <si>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</si>
  <si>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</si>
  <si>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</si>
  <si>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Výdavky na úhradu záväzkov za nájom súboru hnuteľného majetku a nehnuteľného majetku používané a odpisovaného nájomcom (-)</t>
  </si>
  <si>
    <t>C.2.9.</t>
  </si>
  <si>
    <t>Príjmy z ostatných dlhodobých záväzkov a krátkodobých záväzkov vyplývajúcich z finančnej činnosti, s výnimkou tých, ktoré sa uvádzajú osobitne v inej časti prehľadu peňažných tokov (+)</t>
  </si>
  <si>
    <t>C.2.10.</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</si>
  <si>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</si>
  <si>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</si>
  <si>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</si>
  <si>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</si>
  <si>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</si>
  <si>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</si>
  <si>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</si>
  <si>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</si>
  <si>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</si>
  <si>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</si>
  <si>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</si>
  <si>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</si>
  <si>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</si>
  <si>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</si>
  <si>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</si>
  <si>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</si>
  <si>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</si>
  <si>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</si>
  <si>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</si>
  <si>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</si>
  <si>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Predstavenstvo riadi činnosť spoločnosti a rozhoduje o všetkých záležitostiach spoločnosti v súlade s právnymi predpismi, stanovami a opatreniami spoločnosti. Viď.príloha 12 ďalšie údaje.</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</si>
  <si>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</si>
  <si>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</si>
  <si>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</si>
  <si>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</si>
  <si>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</si>
  <si>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</si>
  <si>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</si>
  <si>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prenájmu súboru hnuteľného majetku a nehnuteľného majetku používaného a odpisovaného nájomcom (+)</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</si>
  <si>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</si>
  <si>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</si>
  <si>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</si>
  <si>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</si>
  <si>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</si>
  <si>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</si>
  <si>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</si>
  <si>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od 1.1.2009 do 31.12.2009</t>
  </si>
  <si>
    <t>od 1.1.2008 do 31.12.2008</t>
  </si>
  <si>
    <t>158862</t>
  </si>
  <si>
    <t>nie</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</si>
  <si>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</si>
  <si>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</si>
  <si>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</si>
  <si>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</si>
  <si>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</si>
  <si>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</si>
  <si>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</si>
  <si>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</si>
  <si>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</si>
  <si>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</si>
  <si>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</si>
  <si>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</si>
  <si>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</si>
  <si>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</si>
  <si>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</si>
  <si>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</si>
  <si>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</si>
  <si>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</si>
  <si>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</si>
  <si>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</si>
  <si>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</si>
  <si>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</si>
  <si>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</si>
  <si>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</si>
  <si>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</si>
  <si>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</si>
  <si>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</si>
  <si>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</si>
  <si>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</si>
  <si>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</si>
  <si>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</si>
  <si>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</si>
  <si>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Dávame Vám do pozornosti Vyhlásenie o dodržiavaní zásad Kódexu správy a riadenia spoločnosti na Slovensku, ktorého vzor sa nachádza na www.bsse.sk ako príloha k Burzovým pravidlám.</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</si>
  <si>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</si>
  <si>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</si>
  <si>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</si>
  <si>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</si>
  <si>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</si>
  <si>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</si>
  <si>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</si>
  <si>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</si>
  <si>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</si>
  <si>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Čisté peňažné toky z finančnej činnosti (súčet C.1. až C.9.)</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</si>
  <si>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</si>
  <si>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</si>
  <si>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</si>
  <si>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</si>
  <si>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</si>
  <si>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</si>
  <si>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</si>
  <si>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</si>
  <si>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</si>
  <si>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</si>
  <si>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</si>
  <si>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</si>
  <si>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</si>
  <si>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</si>
  <si>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  1.</t>
  </si>
  <si>
    <t>B.II. 1.</t>
  </si>
  <si>
    <t>B.III.1.</t>
  </si>
  <si>
    <t>B.IV.1.</t>
  </si>
  <si>
    <t>Nedokončená výroba a polotovary vlastnej výroby</t>
  </si>
  <si>
    <t>Zákazková výroba s predpokladanou dobou ukončenia dlhšou ako jeden rok</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</si>
  <si>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</si>
  <si>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</si>
  <si>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</si>
  <si>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</si>
  <si>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</si>
  <si>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</si>
  <si>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</si>
  <si>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</si>
  <si>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</si>
  <si>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</si>
  <si>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</si>
  <si>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Rezervy zákonné Krátkodobé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</si>
  <si>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</si>
  <si>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</si>
  <si>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</si>
  <si>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</si>
  <si>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</si>
  <si>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</si>
  <si>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</si>
  <si>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</si>
  <si>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</si>
  <si>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121</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</si>
  <si>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</si>
  <si>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</si>
  <si>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</si>
  <si>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</si>
  <si>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</si>
  <si>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</si>
  <si>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</si>
  <si>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</si>
  <si>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</si>
  <si>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</si>
  <si>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</si>
  <si>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</si>
  <si>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</si>
  <si>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</si>
  <si>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</si>
  <si>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</si>
  <si>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</si>
  <si>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</si>
  <si>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</si>
  <si>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</si>
  <si>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</si>
  <si>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</si>
  <si>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</si>
  <si>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</si>
  <si>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</si>
  <si>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</si>
  <si>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</si>
  <si>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</si>
  <si>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</si>
  <si>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</si>
  <si>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</si>
  <si>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</si>
  <si>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</si>
  <si>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</si>
  <si>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</si>
  <si>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</si>
  <si>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</si>
  <si>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</si>
  <si>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</si>
  <si>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</si>
  <si>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</si>
  <si>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</si>
  <si>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</si>
  <si>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</si>
  <si>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</si>
  <si>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</si>
  <si>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</si>
  <si>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</si>
  <si>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</si>
  <si>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</si>
  <si>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</si>
  <si>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</si>
  <si>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</si>
  <si>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</si>
  <si>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</si>
  <si>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</si>
  <si>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</si>
  <si>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2009</t>
  </si>
  <si>
    <t>31650058</t>
  </si>
  <si>
    <t>1.1.2009</t>
  </si>
  <si>
    <t>31.12.2009</t>
  </si>
  <si>
    <t>STP akciová spoločnosť Michalovce</t>
  </si>
  <si>
    <t>Okružná 46</t>
  </si>
  <si>
    <t>07101</t>
  </si>
  <si>
    <t>Michalovce</t>
  </si>
  <si>
    <t>Gožová Jozefina</t>
  </si>
  <si>
    <t>6441658</t>
  </si>
  <si>
    <t>6424537</t>
  </si>
  <si>
    <t>gozova@stpmi.sk</t>
  </si>
  <si>
    <t>www.stpmi.sk</t>
  </si>
  <si>
    <t>1.4.1992</t>
  </si>
  <si>
    <t>Fod národného majetku SR Bratislava</t>
  </si>
  <si>
    <t>SAS</t>
  </si>
  <si>
    <t>áno</t>
  </si>
  <si>
    <t>Ing. Karol Doliňák</t>
  </si>
  <si>
    <t xml:space="preserve">Jozefína Gožová </t>
  </si>
  <si>
    <t>Jozefína Gožová</t>
  </si>
  <si>
    <t>1.1.2009 do 31.12.2009</t>
  </si>
  <si>
    <t>1.1.2008 do 31.12.2008</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</si>
  <si>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</si>
  <si>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</si>
  <si>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</si>
  <si>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</si>
  <si>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</si>
  <si>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</si>
  <si>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</si>
  <si>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</si>
  <si>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</si>
  <si>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</si>
  <si>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</si>
  <si>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</si>
  <si>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</si>
  <si>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</si>
  <si>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</si>
  <si>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</si>
  <si>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viď. príloha č.12 ďalšie údaje</t>
  </si>
  <si>
    <t>viď.priloha č.12 ďalšie údaje</t>
  </si>
  <si>
    <t>CS0009020359</t>
  </si>
  <si>
    <t>akcia kmeňová</t>
  </si>
  <si>
    <t>na meno</t>
  </si>
  <si>
    <t>zaknihovaná</t>
  </si>
  <si>
    <t>4785</t>
  </si>
  <si>
    <t>33,20 €</t>
  </si>
  <si>
    <t>príloha č.12</t>
  </si>
  <si>
    <t>100 %</t>
  </si>
  <si>
    <t>prijaté</t>
  </si>
  <si>
    <t>bez obmedzenia</t>
  </si>
  <si>
    <t>Ing. Doliňák - 24,87 %, Gožová - 26,89 %, Gožo - 24,83 %, Ing.arch. Vanková -7,52 %, drobní akcionári pod 1 %</t>
  </si>
  <si>
    <t>Nie sú vydané cenné papiere s osobitnými právami kontroly</t>
  </si>
  <si>
    <t xml:space="preserve">Hlasovacie právo patriace akcionárovi sa riadi menovitou hoídnotou jeho akcií, pričom na každú akciu pripadá jeden hlas, bez akéhokoľvek obmedzenia hlasovacích práv. </t>
  </si>
  <si>
    <t xml:space="preserve">Nie sú známe takéto dohody. </t>
  </si>
  <si>
    <t xml:space="preserve">Členov štatutárneho orgánu vymenuváva a odvoláva valné zhromaždenie. Funkčné obdobie členov predstavenstva je päť rokov.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v obchodnom registr, je predstavenstvo povinné do 30 dní podať návrh na zápis zmien do obchodného registra.  </t>
  </si>
  <si>
    <t>viď.príloha P12 ďalšie údaje</t>
  </si>
  <si>
    <t>Nie sú známe takéto dohody.</t>
  </si>
  <si>
    <t>Nie sú uzavreté takéto dohody, na základe ktorých pri skončení funkcie by sa im mala poskytnúť náhrada.</t>
  </si>
  <si>
    <t>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 a postavenia emitenta.         Ing. Karol Doliňák - predseda predstavenstva     Jozefína Gožová  - člen predstavenstva</t>
  </si>
  <si>
    <t>03, 04/2010</t>
  </si>
  <si>
    <t>Informačná povinnosť za rok</t>
  </si>
  <si>
    <t xml:space="preserve">Zverejnenie ročnej správy, </t>
  </si>
  <si>
    <t>Údaj o audite</t>
  </si>
  <si>
    <t>Údaj o konsolid. účt. závierke</t>
  </si>
  <si>
    <t>Údaj o dlhopisoch</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</si>
</sst>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s>
  <fonts count="36">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medium"/>
    </border>
    <border>
      <left>
        <color indexed="63"/>
      </left>
      <right style="thin"/>
      <top style="medium"/>
      <bottom>
        <color indexed="63"/>
      </bottom>
    </border>
    <border>
      <left style="thin"/>
      <right style="thin"/>
      <top style="medium"/>
      <bottom style="thin"/>
    </border>
    <border>
      <left style="medium"/>
      <right>
        <color indexed="63"/>
      </right>
      <top style="medium"/>
      <bottom style="thin"/>
    </border>
    <border>
      <left>
        <color indexed="63"/>
      </left>
      <right style="medium"/>
      <top style="thin"/>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style="medium"/>
      <bottom style="thin"/>
    </border>
    <border>
      <left style="thin"/>
      <right>
        <color indexed="63"/>
      </right>
      <top style="medium"/>
      <bottom style="medium"/>
    </border>
    <border>
      <left style="medium"/>
      <right style="medium"/>
      <top>
        <color indexed="63"/>
      </top>
      <bottom style="medium"/>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917">
    <xf numFmtId="0" fontId="0" fillId="0" borderId="0" xfId="0" applyAlignment="1">
      <alignment/>
    </xf>
    <xf numFmtId="164"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 borderId="9" xfId="0" applyNumberFormat="1" applyFon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0"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horizontal="left" vertical="center"/>
      <protection hidden="1" locked="0"/>
    </xf>
    <xf numFmtId="49" fontId="0" fillId="2" borderId="12" xfId="0" applyNumberFormat="1" applyFont="1" applyFill="1" applyBorder="1" applyAlignment="1" applyProtection="1">
      <alignment horizontal="left" vertical="center"/>
      <protection hidden="1" locked="0"/>
    </xf>
    <xf numFmtId="49" fontId="0" fillId="2" borderId="1" xfId="0" applyNumberFormat="1" applyFont="1" applyFill="1" applyBorder="1" applyAlignment="1" applyProtection="1">
      <alignment horizontal="left" vertical="center"/>
      <protection hidden="1" locked="0"/>
    </xf>
    <xf numFmtId="49" fontId="0" fillId="2" borderId="13" xfId="0" applyNumberFormat="1" applyFont="1" applyFill="1" applyBorder="1" applyAlignment="1" applyProtection="1">
      <alignment horizontal="left" vertical="center"/>
      <protection hidden="1" locked="0"/>
    </xf>
    <xf numFmtId="49" fontId="0" fillId="2" borderId="14" xfId="0" applyNumberFormat="1" applyFont="1" applyFill="1" applyBorder="1" applyAlignment="1" applyProtection="1">
      <alignment horizontal="left" vertical="center"/>
      <protection hidden="1" locked="0"/>
    </xf>
    <xf numFmtId="49" fontId="0" fillId="2" borderId="15" xfId="0" applyNumberFormat="1" applyFont="1" applyFill="1" applyBorder="1" applyAlignment="1" applyProtection="1">
      <alignment horizontal="left" vertical="center"/>
      <protection hidden="1" locked="0"/>
    </xf>
    <xf numFmtId="49" fontId="0" fillId="2" borderId="16" xfId="0" applyNumberFormat="1" applyFont="1" applyFill="1" applyBorder="1" applyAlignment="1" applyProtection="1">
      <alignment horizontal="left" vertical="center"/>
      <protection hidden="1" locked="0"/>
    </xf>
    <xf numFmtId="49" fontId="0" fillId="2" borderId="17" xfId="0" applyNumberFormat="1" applyFont="1" applyFill="1" applyBorder="1" applyAlignment="1" applyProtection="1">
      <alignment horizontal="left" vertical="center"/>
      <protection hidden="1" locked="0"/>
    </xf>
    <xf numFmtId="49" fontId="0" fillId="2" borderId="18" xfId="0" applyNumberFormat="1" applyFont="1" applyFill="1" applyBorder="1" applyAlignment="1" applyProtection="1">
      <alignment vertical="center"/>
      <protection hidden="1" locked="0"/>
    </xf>
    <xf numFmtId="49" fontId="0" fillId="2" borderId="18" xfId="0" applyNumberFormat="1" applyFont="1" applyFill="1" applyBorder="1" applyAlignment="1" applyProtection="1">
      <alignment vertical="center" wrapText="1"/>
      <protection hidden="1" locked="0"/>
    </xf>
    <xf numFmtId="49" fontId="0" fillId="2" borderId="9"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protection hidden="1" locked="0"/>
    </xf>
    <xf numFmtId="49" fontId="0" fillId="2" borderId="2" xfId="0" applyNumberFormat="1" applyFont="1" applyFill="1" applyBorder="1" applyAlignment="1" applyProtection="1">
      <alignment vertical="center" wrapText="1"/>
      <protection hidden="1" locked="0"/>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19"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64"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19" xfId="0" applyFont="1" applyFill="1" applyBorder="1" applyAlignment="1" applyProtection="1">
      <alignment horizontal="center" vertical="center" wrapText="1"/>
      <protection/>
    </xf>
    <xf numFmtId="49" fontId="13" fillId="3" borderId="19"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8" fillId="0" borderId="9" xfId="0"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0" fontId="7" fillId="0" borderId="9" xfId="0" applyFont="1" applyBorder="1" applyAlignment="1" applyProtection="1">
      <alignment vertical="center" wrapText="1" shrinkToFit="1"/>
      <protection/>
    </xf>
    <xf numFmtId="0" fontId="13" fillId="0" borderId="1"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 borderId="19" xfId="0" applyFont="1" applyFill="1" applyBorder="1" applyAlignment="1" applyProtection="1">
      <alignment horizontal="center" vertical="center" wrapText="1"/>
      <protection/>
    </xf>
    <xf numFmtId="49" fontId="7" fillId="0" borderId="1" xfId="0" applyNumberFormat="1" applyFont="1" applyBorder="1" applyAlignment="1" applyProtection="1">
      <alignment vertical="center"/>
      <protection/>
    </xf>
    <xf numFmtId="49" fontId="7" fillId="0" borderId="1" xfId="0" applyNumberFormat="1" applyFont="1" applyBorder="1" applyAlignment="1" applyProtection="1">
      <alignment vertical="center" wrapText="1" shrinkToFit="1"/>
      <protection/>
    </xf>
    <xf numFmtId="49" fontId="7" fillId="0" borderId="9" xfId="0" applyNumberFormat="1" applyFont="1" applyBorder="1" applyAlignment="1" applyProtection="1">
      <alignment vertical="center" wrapText="1" shrinkToFit="1"/>
      <protection/>
    </xf>
    <xf numFmtId="49" fontId="8" fillId="0" borderId="9"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2" xfId="0" applyNumberFormat="1" applyFont="1" applyBorder="1" applyAlignment="1" applyProtection="1">
      <alignment horizontal="center" vertical="center" wrapText="1"/>
      <protection/>
    </xf>
    <xf numFmtId="0" fontId="7" fillId="0" borderId="1" xfId="0" applyNumberFormat="1" applyFont="1" applyBorder="1" applyAlignment="1" applyProtection="1">
      <alignment horizontal="center" vertical="center" wrapText="1"/>
      <protection/>
    </xf>
    <xf numFmtId="0" fontId="13" fillId="0" borderId="1" xfId="0" applyNumberFormat="1" applyFont="1" applyBorder="1" applyAlignment="1" applyProtection="1">
      <alignment horizontal="center" vertical="center" wrapText="1"/>
      <protection/>
    </xf>
    <xf numFmtId="0" fontId="23"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2" xfId="0" applyFont="1" applyBorder="1" applyAlignment="1" applyProtection="1">
      <alignment horizontal="center" vertical="top"/>
      <protection/>
    </xf>
    <xf numFmtId="0" fontId="23"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164"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0" xfId="0" applyNumberFormat="1" applyFont="1" applyBorder="1" applyAlignment="1" applyProtection="1">
      <alignment vertical="center"/>
      <protection/>
    </xf>
    <xf numFmtId="0" fontId="0" fillId="4" borderId="0" xfId="0" applyFill="1" applyBorder="1" applyAlignment="1">
      <alignment/>
    </xf>
    <xf numFmtId="164" fontId="7" fillId="2" borderId="12"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wrapText="1"/>
      <protection locked="0"/>
    </xf>
    <xf numFmtId="0" fontId="25" fillId="0" borderId="10" xfId="0" applyFont="1" applyFill="1" applyBorder="1" applyAlignment="1">
      <alignment/>
    </xf>
    <xf numFmtId="0" fontId="25" fillId="0" borderId="4" xfId="0" applyFont="1" applyFill="1" applyBorder="1" applyAlignment="1">
      <alignment/>
    </xf>
    <xf numFmtId="0" fontId="26" fillId="0" borderId="14" xfId="0" applyFont="1" applyBorder="1" applyAlignment="1">
      <alignment/>
    </xf>
    <xf numFmtId="0" fontId="27" fillId="0" borderId="11" xfId="0" applyFont="1" applyBorder="1" applyAlignment="1">
      <alignment/>
    </xf>
    <xf numFmtId="0" fontId="26" fillId="0" borderId="16" xfId="0" applyFont="1" applyBorder="1" applyAlignment="1">
      <alignment/>
    </xf>
    <xf numFmtId="0" fontId="28" fillId="0" borderId="11" xfId="0" applyFont="1" applyBorder="1" applyAlignment="1">
      <alignment/>
    </xf>
    <xf numFmtId="0" fontId="26" fillId="0" borderId="21" xfId="0" applyFont="1" applyBorder="1" applyAlignment="1">
      <alignment/>
    </xf>
    <xf numFmtId="0" fontId="28" fillId="0" borderId="22" xfId="0" applyFont="1" applyBorder="1" applyAlignment="1">
      <alignment/>
    </xf>
    <xf numFmtId="0" fontId="26" fillId="0" borderId="23"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6" fillId="0" borderId="16"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64"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 borderId="4" xfId="0" applyNumberFormat="1" applyFont="1" applyFill="1" applyBorder="1" applyAlignment="1" applyProtection="1">
      <alignment vertical="center"/>
      <protection hidden="1" locked="0"/>
    </xf>
    <xf numFmtId="49" fontId="7" fillId="0" borderId="26"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27"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8" xfId="0" applyNumberFormat="1" applyFont="1" applyFill="1" applyBorder="1" applyAlignment="1" applyProtection="1">
      <alignment vertical="center"/>
      <protection/>
    </xf>
    <xf numFmtId="49" fontId="10" fillId="0" borderId="29" xfId="0" applyNumberFormat="1" applyFont="1" applyBorder="1" applyAlignment="1" applyProtection="1">
      <alignment horizontal="left" vertical="center" indent="2"/>
      <protection/>
    </xf>
    <xf numFmtId="49" fontId="10" fillId="0" borderId="30" xfId="0" applyNumberFormat="1" applyFont="1" applyBorder="1" applyAlignment="1" applyProtection="1">
      <alignment horizontal="left" vertical="center" indent="2"/>
      <protection/>
    </xf>
    <xf numFmtId="49" fontId="10" fillId="0" borderId="5"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10" xfId="0" applyNumberFormat="1" applyFont="1" applyBorder="1" applyAlignment="1" applyProtection="1">
      <alignment horizontal="center" vertical="center" wrapText="1"/>
      <protection/>
    </xf>
    <xf numFmtId="49" fontId="10" fillId="0" borderId="31"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center"/>
      <protection/>
    </xf>
    <xf numFmtId="49" fontId="10" fillId="0" borderId="10"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shrinkToFi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protection/>
    </xf>
    <xf numFmtId="164"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6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6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4" xfId="0" applyNumberFormat="1" applyFont="1" applyBorder="1" applyAlignment="1" applyProtection="1">
      <alignment horizontal="center" vertical="center" wrapText="1"/>
      <protection/>
    </xf>
    <xf numFmtId="49" fontId="0" fillId="2" borderId="35" xfId="0" applyNumberFormat="1" applyFont="1" applyFill="1" applyBorder="1" applyAlignment="1" applyProtection="1">
      <alignment horizontal="left" vertical="center"/>
      <protection hidden="1" locked="0"/>
    </xf>
    <xf numFmtId="49" fontId="0" fillId="2" borderId="9" xfId="0" applyNumberFormat="1" applyFont="1" applyFill="1" applyBorder="1" applyAlignment="1" applyProtection="1">
      <alignment horizontal="left" vertical="center"/>
      <protection hidden="1" locked="0"/>
    </xf>
    <xf numFmtId="0" fontId="0" fillId="0" borderId="33" xfId="0" applyFill="1" applyBorder="1" applyAlignment="1" applyProtection="1">
      <alignment horizontal="justify" wrapText="1"/>
      <protection/>
    </xf>
    <xf numFmtId="49" fontId="10" fillId="0" borderId="36" xfId="0" applyNumberFormat="1" applyFont="1" applyBorder="1" applyAlignment="1" applyProtection="1">
      <alignment horizontal="center" vertical="center"/>
      <protection/>
    </xf>
    <xf numFmtId="49" fontId="10" fillId="0" borderId="32"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7" xfId="0" applyNumberFormat="1" applyFont="1" applyFill="1" applyBorder="1" applyAlignment="1" applyProtection="1">
      <alignment horizontal="left" vertical="center"/>
      <protection hidden="1" locked="0"/>
    </xf>
    <xf numFmtId="49" fontId="0" fillId="0" borderId="38" xfId="0" applyNumberFormat="1" applyFont="1" applyFill="1" applyBorder="1" applyAlignment="1" applyProtection="1">
      <alignment horizontal="left" vertical="center"/>
      <protection hidden="1" locked="0"/>
    </xf>
    <xf numFmtId="49" fontId="0" fillId="0" borderId="39"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10" fillId="0" borderId="26" xfId="0" applyNumberFormat="1" applyFont="1" applyFill="1" applyBorder="1" applyAlignment="1" applyProtection="1">
      <alignment horizontal="left" vertical="center"/>
      <protection/>
    </xf>
    <xf numFmtId="49" fontId="10" fillId="0" borderId="4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0" borderId="1" xfId="0" applyNumberFormat="1" applyFont="1" applyBorder="1" applyAlignment="1" applyProtection="1">
      <alignment horizontal="right" vertical="center"/>
      <protection/>
    </xf>
    <xf numFmtId="49" fontId="13" fillId="0" borderId="1" xfId="0" applyNumberFormat="1" applyFont="1" applyBorder="1" applyAlignment="1" applyProtection="1">
      <alignment vertical="center"/>
      <protection/>
    </xf>
    <xf numFmtId="49" fontId="8" fillId="0" borderId="1" xfId="0" applyNumberFormat="1" applyFont="1" applyBorder="1" applyAlignment="1" applyProtection="1">
      <alignment vertical="center" wrapText="1" shrinkToFit="1"/>
      <protection/>
    </xf>
    <xf numFmtId="49" fontId="13" fillId="0" borderId="1" xfId="0" applyNumberFormat="1" applyFont="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9" xfId="0" applyNumberFormat="1" applyFont="1" applyBorder="1" applyAlignment="1" applyProtection="1">
      <alignment vertical="center" wrapText="1" shrinkToFit="1"/>
      <protection/>
    </xf>
    <xf numFmtId="49" fontId="8" fillId="0" borderId="1" xfId="0" applyNumberFormat="1" applyFont="1" applyBorder="1" applyAlignment="1" applyProtection="1">
      <alignment vertical="center"/>
      <protection/>
    </xf>
    <xf numFmtId="0" fontId="8" fillId="0" borderId="9" xfId="0" applyFont="1" applyBorder="1" applyAlignment="1" applyProtection="1">
      <alignment vertical="center" wrapText="1" shrinkToFi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8"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3" xfId="0" applyNumberFormat="1" applyFont="1" applyBorder="1" applyAlignment="1" applyProtection="1">
      <alignment vertical="center"/>
      <protection/>
    </xf>
    <xf numFmtId="49" fontId="0" fillId="0" borderId="9" xfId="0" applyNumberFormat="1" applyFont="1" applyBorder="1" applyAlignment="1" applyProtection="1">
      <alignment vertical="center"/>
      <protection/>
    </xf>
    <xf numFmtId="49" fontId="0" fillId="0" borderId="41"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10" fillId="0" borderId="20"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0" xfId="0" applyBorder="1" applyAlignment="1" applyProtection="1">
      <alignment vertical="top" wrapText="1"/>
      <protection/>
    </xf>
    <xf numFmtId="49" fontId="0" fillId="4" borderId="20"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0" xfId="0" applyFont="1" applyBorder="1" applyAlignment="1" applyProtection="1">
      <alignment/>
      <protection locked="0"/>
    </xf>
    <xf numFmtId="0" fontId="31" fillId="0" borderId="41" xfId="0" applyFont="1" applyBorder="1" applyAlignment="1" applyProtection="1">
      <alignment/>
      <protection locked="0"/>
    </xf>
    <xf numFmtId="0" fontId="31" fillId="0" borderId="2" xfId="0" applyFont="1" applyBorder="1" applyAlignment="1" applyProtection="1">
      <alignment/>
      <protection locked="0"/>
    </xf>
    <xf numFmtId="0" fontId="31" fillId="0" borderId="20" xfId="0" applyFont="1" applyBorder="1" applyAlignment="1" applyProtection="1">
      <alignment/>
      <protection locked="0"/>
    </xf>
    <xf numFmtId="0" fontId="31" fillId="0" borderId="0" xfId="0" applyFont="1" applyBorder="1" applyAlignment="1" applyProtection="1">
      <alignment/>
      <protection locked="0"/>
    </xf>
    <xf numFmtId="0" fontId="31" fillId="0" borderId="8" xfId="0" applyFont="1" applyBorder="1" applyAlignment="1" applyProtection="1">
      <alignment/>
      <protection locked="0"/>
    </xf>
    <xf numFmtId="49" fontId="31" fillId="0" borderId="20" xfId="0" applyNumberFormat="1" applyFont="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8" xfId="0" applyNumberFormat="1" applyFont="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0" fillId="2" borderId="10" xfId="0" applyNumberFormat="1" applyFont="1" applyFill="1" applyBorder="1" applyAlignment="1" applyProtection="1">
      <alignment vertical="center"/>
      <protection locked="0"/>
    </xf>
    <xf numFmtId="0" fontId="29" fillId="0" borderId="8" xfId="0" applyFont="1" applyBorder="1" applyAlignment="1" applyProtection="1">
      <alignment vertical="center" wrapText="1"/>
      <protection/>
    </xf>
    <xf numFmtId="0" fontId="29" fillId="0" borderId="29" xfId="0" applyFont="1" applyBorder="1" applyAlignment="1" applyProtection="1">
      <alignment vertical="center" wrapText="1"/>
      <protection/>
    </xf>
    <xf numFmtId="0" fontId="29" fillId="0" borderId="30" xfId="0" applyFont="1" applyBorder="1" applyAlignment="1" applyProtection="1">
      <alignment vertical="center" wrapText="1"/>
      <protection/>
    </xf>
    <xf numFmtId="0" fontId="29" fillId="0" borderId="42"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43" xfId="0" applyNumberFormat="1" applyFont="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2" xfId="0" applyNumberFormat="1" applyFont="1" applyBorder="1" applyAlignment="1" applyProtection="1">
      <alignment horizontal="center" vertical="center"/>
      <protection locked="0"/>
    </xf>
    <xf numFmtId="0" fontId="7" fillId="2" borderId="12" xfId="0" applyFont="1" applyFill="1" applyBorder="1" applyAlignment="1" applyProtection="1">
      <alignment horizontal="center"/>
      <protection locked="0"/>
    </xf>
    <xf numFmtId="0" fontId="7" fillId="3" borderId="13"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164" fontId="8" fillId="5" borderId="1" xfId="0" applyNumberFormat="1" applyFont="1" applyFill="1" applyBorder="1" applyAlignment="1" applyProtection="1">
      <alignment horizontal="right" vertical="center"/>
      <protection locked="0"/>
    </xf>
    <xf numFmtId="164" fontId="8" fillId="5" borderId="1" xfId="0" applyNumberFormat="1"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right" vertical="center"/>
      <protection locked="0"/>
    </xf>
    <xf numFmtId="164" fontId="13" fillId="0" borderId="0" xfId="0" applyNumberFormat="1" applyFont="1" applyFill="1" applyBorder="1" applyAlignment="1" applyProtection="1">
      <alignment horizontal="right" vertical="center"/>
      <protection locked="0"/>
    </xf>
    <xf numFmtId="0" fontId="13" fillId="5" borderId="1" xfId="0" applyNumberFormat="1" applyFont="1" applyFill="1" applyBorder="1" applyAlignment="1" applyProtection="1">
      <alignment horizontal="right" vertical="center" wrapText="1"/>
      <protection locked="0"/>
    </xf>
    <xf numFmtId="164" fontId="7"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64" fontId="8" fillId="5" borderId="1" xfId="0" applyNumberFormat="1" applyFont="1" applyFill="1" applyBorder="1" applyAlignment="1" applyProtection="1">
      <alignment horizontal="center" vertical="center"/>
      <protection locked="0"/>
    </xf>
    <xf numFmtId="49" fontId="7" fillId="0" borderId="9" xfId="0" applyNumberFormat="1" applyFont="1" applyBorder="1" applyAlignment="1" applyProtection="1">
      <alignment vertical="center" wrapText="1" shrinkToFit="1"/>
      <protection/>
    </xf>
    <xf numFmtId="49" fontId="7" fillId="0" borderId="12"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 borderId="12" xfId="0" applyNumberFormat="1" applyFont="1" applyFill="1" applyBorder="1" applyAlignment="1" applyProtection="1">
      <alignment vertical="center" wrapText="1"/>
      <protection locked="0"/>
    </xf>
    <xf numFmtId="0" fontId="2" fillId="0" borderId="1"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0" fontId="2" fillId="5"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2"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0" fontId="34" fillId="5" borderId="1" xfId="0" applyNumberFormat="1" applyFont="1" applyFill="1" applyBorder="1" applyAlignment="1" applyProtection="1">
      <alignment vertical="center" wrapText="1"/>
      <protection locked="0"/>
    </xf>
    <xf numFmtId="164" fontId="1"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164" fontId="2" fillId="2" borderId="1" xfId="0" applyNumberFormat="1" applyFont="1" applyFill="1" applyBorder="1" applyAlignment="1" applyProtection="1">
      <alignment horizontal="right" vertical="center"/>
      <protection locked="0"/>
    </xf>
    <xf numFmtId="164" fontId="13" fillId="2" borderId="1" xfId="0" applyNumberFormat="1" applyFont="1" applyFill="1" applyBorder="1" applyAlignment="1" applyProtection="1">
      <alignment horizontal="right" vertical="center"/>
      <protection locked="0"/>
    </xf>
    <xf numFmtId="49" fontId="0" fillId="2" borderId="26"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3" xfId="0" applyBorder="1" applyAlignment="1" applyProtection="1">
      <alignment vertical="center"/>
      <protection/>
    </xf>
    <xf numFmtId="0" fontId="0" fillId="0" borderId="9" xfId="0" applyBorder="1" applyAlignment="1" applyProtection="1">
      <alignment vertical="center"/>
      <protection/>
    </xf>
    <xf numFmtId="0" fontId="31" fillId="0" borderId="8" xfId="0" applyFont="1" applyBorder="1" applyAlignment="1" applyProtection="1">
      <alignment vertical="top" wrapText="1"/>
      <protection locked="0"/>
    </xf>
    <xf numFmtId="0" fontId="31" fillId="0" borderId="20" xfId="0" applyFont="1" applyBorder="1" applyAlignment="1" applyProtection="1">
      <alignment vertical="top" wrapText="1"/>
      <protection locked="0"/>
    </xf>
    <xf numFmtId="49" fontId="20" fillId="0" borderId="26" xfId="0" applyNumberFormat="1" applyFont="1" applyBorder="1" applyAlignment="1" applyProtection="1">
      <alignment vertical="center"/>
      <protection/>
    </xf>
    <xf numFmtId="0" fontId="10" fillId="0" borderId="9" xfId="0" applyFont="1" applyBorder="1" applyAlignment="1" applyProtection="1">
      <alignment vertical="top" wrapText="1"/>
      <protection/>
    </xf>
    <xf numFmtId="49" fontId="0" fillId="2" borderId="1" xfId="0" applyNumberFormat="1" applyFont="1" applyFill="1" applyBorder="1" applyAlignment="1" applyProtection="1">
      <alignment horizontal="left" vertical="center"/>
      <protection hidden="1" locked="0"/>
    </xf>
    <xf numFmtId="49" fontId="10" fillId="0" borderId="40" xfId="0" applyNumberFormat="1" applyFont="1" applyFill="1" applyBorder="1" applyAlignment="1" applyProtection="1">
      <alignment horizontal="left" vertical="center" wrapText="1"/>
      <protection/>
    </xf>
    <xf numFmtId="0" fontId="10" fillId="0" borderId="41" xfId="0" applyFont="1" applyBorder="1" applyAlignment="1" applyProtection="1">
      <alignment vertical="center" wrapText="1"/>
      <protection/>
    </xf>
    <xf numFmtId="0" fontId="10" fillId="0" borderId="2" xfId="0"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35" xfId="0" applyBorder="1" applyAlignment="1" applyProtection="1">
      <alignment vertical="center" wrapText="1"/>
      <protection/>
    </xf>
    <xf numFmtId="0" fontId="32" fillId="0" borderId="20"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29" fillId="0" borderId="45" xfId="0" applyFont="1" applyBorder="1" applyAlignment="1">
      <alignment vertical="top" wrapText="1"/>
    </xf>
    <xf numFmtId="0" fontId="29" fillId="0" borderId="35" xfId="0" applyFont="1" applyBorder="1" applyAlignment="1">
      <alignment vertical="top" wrapText="1"/>
    </xf>
    <xf numFmtId="49" fontId="0" fillId="2" borderId="9" xfId="0" applyNumberFormat="1" applyFont="1" applyFill="1" applyBorder="1" applyAlignment="1" applyProtection="1">
      <alignment horizontal="left" vertical="center"/>
      <protection hidden="1" locked="0"/>
    </xf>
    <xf numFmtId="49" fontId="0" fillId="2" borderId="11" xfId="0" applyNumberFormat="1" applyFont="1" applyFill="1" applyBorder="1" applyAlignment="1" applyProtection="1">
      <alignment horizontal="left" vertical="center"/>
      <protection hidden="1" locked="0"/>
    </xf>
    <xf numFmtId="49" fontId="10" fillId="0" borderId="26" xfId="0" applyNumberFormat="1" applyFont="1" applyFill="1" applyBorder="1" applyAlignment="1" applyProtection="1">
      <alignment horizontal="left" vertical="top" wrapText="1"/>
      <protection/>
    </xf>
    <xf numFmtId="0" fontId="10" fillId="0" borderId="3" xfId="0" applyFont="1" applyBorder="1" applyAlignment="1" applyProtection="1">
      <alignment vertical="top" wrapText="1"/>
      <protection/>
    </xf>
    <xf numFmtId="0" fontId="29" fillId="0" borderId="43" xfId="0" applyFont="1" applyBorder="1" applyAlignment="1">
      <alignment vertical="top" wrapText="1"/>
    </xf>
    <xf numFmtId="0" fontId="10" fillId="0" borderId="35"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0" fontId="10" fillId="0" borderId="45" xfId="0" applyNumberFormat="1" applyFont="1" applyBorder="1" applyAlignment="1" applyProtection="1">
      <alignment vertical="top" wrapText="1"/>
      <protection/>
    </xf>
    <xf numFmtId="49" fontId="10" fillId="0" borderId="9" xfId="0" applyNumberFormat="1" applyFont="1" applyFill="1" applyBorder="1" applyAlignment="1" applyProtection="1">
      <alignment horizontal="left" vertical="center" wrapText="1"/>
      <protection/>
    </xf>
    <xf numFmtId="0" fontId="10" fillId="0" borderId="40" xfId="0" applyNumberFormat="1" applyFont="1" applyBorder="1" applyAlignment="1" applyProtection="1">
      <alignment vertical="top" wrapText="1"/>
      <protection/>
    </xf>
    <xf numFmtId="0" fontId="10" fillId="0" borderId="41" xfId="0" applyNumberFormat="1" applyFont="1" applyBorder="1" applyAlignment="1" applyProtection="1">
      <alignment vertical="top" wrapText="1"/>
      <protection/>
    </xf>
    <xf numFmtId="0" fontId="10" fillId="0" borderId="3" xfId="0" applyFont="1" applyBorder="1" applyAlignment="1" applyProtection="1">
      <alignment vertical="center" wrapText="1"/>
      <protection/>
    </xf>
    <xf numFmtId="0" fontId="10" fillId="0" borderId="9" xfId="0" applyFont="1" applyBorder="1" applyAlignment="1" applyProtection="1">
      <alignment vertical="center" wrapText="1"/>
      <protection/>
    </xf>
    <xf numFmtId="49" fontId="10" fillId="0" borderId="3" xfId="0" applyNumberFormat="1" applyFont="1" applyFill="1" applyBorder="1" applyAlignment="1" applyProtection="1">
      <alignment horizontal="left" vertical="center" wrapText="1"/>
      <protection/>
    </xf>
    <xf numFmtId="0" fontId="0" fillId="0" borderId="33" xfId="0" applyBorder="1" applyAlignment="1" applyProtection="1">
      <alignment wrapText="1"/>
      <protection/>
    </xf>
    <xf numFmtId="49" fontId="10" fillId="0" borderId="26" xfId="0" applyNumberFormat="1" applyFont="1" applyFill="1" applyBorder="1" applyAlignment="1" applyProtection="1">
      <alignment horizontal="left" vertical="center" wrapText="1"/>
      <protection/>
    </xf>
    <xf numFmtId="0" fontId="0" fillId="0" borderId="34" xfId="0" applyNumberFormat="1" applyFont="1" applyBorder="1" applyAlignment="1" applyProtection="1">
      <alignment horizontal="justify" vertical="center" wrapText="1"/>
      <protection/>
    </xf>
    <xf numFmtId="0" fontId="0" fillId="0" borderId="33" xfId="0" applyNumberFormat="1" applyFont="1" applyBorder="1" applyAlignment="1" applyProtection="1">
      <alignment horizontal="justify" wrapText="1"/>
      <protection/>
    </xf>
    <xf numFmtId="0" fontId="0" fillId="0" borderId="33" xfId="0" applyFont="1" applyBorder="1" applyAlignment="1" applyProtection="1">
      <alignment wrapText="1"/>
      <protection/>
    </xf>
    <xf numFmtId="49" fontId="0" fillId="2" borderId="9" xfId="0" applyNumberFormat="1" applyFont="1" applyFill="1" applyBorder="1" applyAlignment="1" applyProtection="1">
      <alignment vertical="center" wrapText="1"/>
      <protection hidden="1" locked="0"/>
    </xf>
    <xf numFmtId="0" fontId="0" fillId="2" borderId="0" xfId="0" applyNumberFormat="1" applyFill="1" applyBorder="1" applyAlignment="1" applyProtection="1">
      <alignment vertical="top" wrapText="1"/>
      <protection locked="0"/>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45" xfId="0" applyBorder="1" applyAlignment="1">
      <alignment vertical="center" wrapText="1"/>
    </xf>
    <xf numFmtId="0" fontId="15" fillId="0" borderId="0" xfId="0" applyFont="1" applyBorder="1" applyAlignment="1" applyProtection="1">
      <alignment horizontal="center" vertical="top" wrapText="1"/>
      <protection/>
    </xf>
    <xf numFmtId="0" fontId="0" fillId="0" borderId="0" xfId="0" applyAlignment="1">
      <alignment wrapText="1"/>
    </xf>
    <xf numFmtId="0" fontId="0" fillId="2" borderId="41" xfId="0" applyNumberFormat="1" applyFill="1" applyBorder="1" applyAlignment="1" applyProtection="1">
      <alignment vertical="top" wrapText="1"/>
      <protection locked="0"/>
    </xf>
    <xf numFmtId="0" fontId="0" fillId="2" borderId="0" xfId="0" applyNumberFormat="1" applyFill="1" applyAlignment="1" applyProtection="1">
      <alignment vertical="top" wrapText="1"/>
      <protection locked="0"/>
    </xf>
    <xf numFmtId="0" fontId="10" fillId="0" borderId="40" xfId="0" applyNumberFormat="1" applyFont="1" applyFill="1" applyBorder="1" applyAlignment="1" applyProtection="1">
      <alignment horizontal="left" vertical="top" wrapText="1"/>
      <protection/>
    </xf>
    <xf numFmtId="0" fontId="10" fillId="0" borderId="41" xfId="0" applyFont="1" applyBorder="1" applyAlignment="1" applyProtection="1">
      <alignment vertical="top" wrapText="1"/>
      <protection/>
    </xf>
    <xf numFmtId="0" fontId="10" fillId="0" borderId="2" xfId="0"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8" xfId="0" applyFont="1" applyBorder="1" applyAlignment="1" applyProtection="1">
      <alignment vertical="top" wrapText="1"/>
      <protection/>
    </xf>
    <xf numFmtId="0" fontId="10" fillId="0" borderId="43" xfId="0" applyFont="1" applyBorder="1" applyAlignment="1" applyProtection="1">
      <alignment vertical="top" wrapText="1"/>
      <protection/>
    </xf>
    <xf numFmtId="0" fontId="10" fillId="0" borderId="45" xfId="0" applyFont="1" applyBorder="1" applyAlignment="1" applyProtection="1">
      <alignment vertical="top" wrapText="1"/>
      <protection/>
    </xf>
    <xf numFmtId="0" fontId="10" fillId="0" borderId="35" xfId="0" applyFont="1" applyBorder="1" applyAlignment="1" applyProtection="1">
      <alignment vertical="top" wrapText="1"/>
      <protection/>
    </xf>
    <xf numFmtId="49" fontId="10" fillId="0" borderId="26" xfId="0" applyNumberFormat="1" applyFont="1" applyBorder="1" applyAlignment="1" applyProtection="1">
      <alignment vertical="top" wrapText="1"/>
      <protection/>
    </xf>
    <xf numFmtId="49" fontId="10" fillId="0" borderId="3" xfId="0" applyNumberFormat="1" applyFont="1" applyBorder="1" applyAlignment="1" applyProtection="1">
      <alignment vertical="top" wrapText="1"/>
      <protection/>
    </xf>
    <xf numFmtId="49" fontId="10" fillId="0" borderId="9" xfId="0" applyNumberFormat="1" applyFont="1" applyBorder="1" applyAlignment="1" applyProtection="1">
      <alignment vertical="top" wrapText="1"/>
      <protection/>
    </xf>
    <xf numFmtId="49" fontId="0" fillId="2" borderId="12" xfId="0" applyNumberFormat="1" applyFill="1" applyBorder="1" applyAlignment="1" applyProtection="1">
      <alignment vertical="center" wrapText="1"/>
      <protection hidden="1" locked="0"/>
    </xf>
    <xf numFmtId="49" fontId="0" fillId="2" borderId="13" xfId="0" applyNumberFormat="1" applyFill="1" applyBorder="1" applyAlignment="1" applyProtection="1">
      <alignment vertical="center" wrapText="1"/>
      <protection hidden="1" locked="0"/>
    </xf>
    <xf numFmtId="49" fontId="0" fillId="2" borderId="1" xfId="0" applyNumberFormat="1" applyFill="1" applyBorder="1" applyAlignment="1" applyProtection="1">
      <alignment vertical="center" wrapText="1"/>
      <protection hidden="1" locked="0"/>
    </xf>
    <xf numFmtId="49" fontId="0" fillId="2" borderId="26" xfId="0" applyNumberFormat="1" applyFont="1" applyFill="1" applyBorder="1" applyAlignment="1" applyProtection="1">
      <alignment vertical="center" wrapText="1"/>
      <protection hidden="1" locked="0"/>
    </xf>
    <xf numFmtId="0" fontId="10" fillId="0" borderId="26"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9" xfId="0" applyBorder="1" applyAlignment="1" applyProtection="1">
      <alignment vertical="top"/>
      <protection/>
    </xf>
    <xf numFmtId="49" fontId="10" fillId="0" borderId="40" xfId="0" applyNumberFormat="1" applyFont="1" applyFill="1" applyBorder="1" applyAlignment="1" applyProtection="1">
      <alignment horizontal="left" vertical="top" wrapText="1"/>
      <protection/>
    </xf>
    <xf numFmtId="0" fontId="0" fillId="0" borderId="43" xfId="0" applyBorder="1" applyAlignment="1" applyProtection="1">
      <alignment wrapText="1"/>
      <protection/>
    </xf>
    <xf numFmtId="0" fontId="0" fillId="0" borderId="45" xfId="0" applyBorder="1" applyAlignment="1" applyProtection="1">
      <alignment wrapText="1"/>
      <protection/>
    </xf>
    <xf numFmtId="0" fontId="0" fillId="0" borderId="35"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9"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1" xfId="0" applyBorder="1" applyAlignment="1" applyProtection="1">
      <alignment vertical="center"/>
      <protection/>
    </xf>
    <xf numFmtId="49" fontId="10" fillId="0" borderId="40" xfId="0" applyNumberFormat="1" applyFont="1" applyBorder="1" applyAlignment="1" applyProtection="1">
      <alignment vertical="top" wrapText="1"/>
      <protection/>
    </xf>
    <xf numFmtId="49" fontId="10" fillId="0" borderId="41"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43" xfId="0" applyNumberFormat="1" applyFont="1" applyBorder="1" applyAlignment="1" applyProtection="1">
      <alignment vertical="top" wrapText="1"/>
      <protection/>
    </xf>
    <xf numFmtId="49" fontId="10" fillId="0" borderId="45"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0" fontId="31" fillId="0" borderId="46" xfId="0" applyFont="1" applyBorder="1" applyAlignment="1" applyProtection="1">
      <alignment horizontal="left" vertical="top" wrapText="1"/>
      <protection locked="0"/>
    </xf>
    <xf numFmtId="0" fontId="31" fillId="0" borderId="38" xfId="0" applyFont="1" applyBorder="1" applyAlignment="1" applyProtection="1">
      <alignment horizontal="left" vertical="top" wrapText="1"/>
      <protection locked="0"/>
    </xf>
    <xf numFmtId="0" fontId="31" fillId="0" borderId="42" xfId="0" applyFont="1" applyBorder="1" applyAlignment="1" applyProtection="1">
      <alignment horizontal="left" vertical="top" wrapText="1"/>
      <protection locked="0"/>
    </xf>
    <xf numFmtId="0" fontId="31" fillId="0" borderId="20"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8" xfId="0" applyFont="1" applyBorder="1" applyAlignment="1" applyProtection="1">
      <alignment vertical="top" wrapText="1"/>
      <protection locked="0"/>
    </xf>
    <xf numFmtId="0" fontId="31" fillId="0" borderId="43" xfId="0" applyFont="1" applyBorder="1" applyAlignment="1" applyProtection="1">
      <alignment vertical="top" wrapText="1"/>
      <protection locked="0"/>
    </xf>
    <xf numFmtId="0" fontId="31" fillId="0" borderId="45" xfId="0" applyFont="1" applyBorder="1" applyAlignment="1" applyProtection="1">
      <alignment vertical="top" wrapText="1"/>
      <protection locked="0"/>
    </xf>
    <xf numFmtId="0" fontId="31" fillId="0" borderId="35" xfId="0" applyFont="1" applyBorder="1" applyAlignment="1" applyProtection="1">
      <alignment vertical="top" wrapText="1"/>
      <protection locked="0"/>
    </xf>
    <xf numFmtId="0" fontId="10" fillId="0" borderId="40" xfId="0" applyFont="1" applyFill="1" applyBorder="1" applyAlignment="1" applyProtection="1">
      <alignment vertical="top" wrapText="1"/>
      <protection/>
    </xf>
    <xf numFmtId="0" fontId="10" fillId="0" borderId="41" xfId="0" applyFont="1" applyBorder="1" applyAlignment="1" applyProtection="1">
      <alignment wrapText="1"/>
      <protection/>
    </xf>
    <xf numFmtId="0" fontId="10" fillId="0" borderId="2" xfId="0" applyFont="1" applyBorder="1" applyAlignment="1" applyProtection="1">
      <alignment wrapText="1"/>
      <protection/>
    </xf>
    <xf numFmtId="0" fontId="29" fillId="0" borderId="43"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0" xfId="0" applyNumberFormat="1" applyFont="1" applyBorder="1" applyAlignment="1" applyProtection="1">
      <alignment horizontal="left" vertical="top" wrapText="1"/>
      <protection/>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45" xfId="0" applyBorder="1" applyAlignment="1">
      <alignment horizontal="left" vertical="top" wrapText="1"/>
    </xf>
    <xf numFmtId="0" fontId="0" fillId="0" borderId="35" xfId="0" applyBorder="1" applyAlignment="1">
      <alignment horizontal="left" vertical="top" wrapText="1"/>
    </xf>
    <xf numFmtId="49" fontId="0" fillId="2" borderId="25" xfId="0" applyNumberFormat="1" applyFont="1" applyFill="1" applyBorder="1" applyAlignment="1" applyProtection="1">
      <alignment vertical="center" wrapText="1"/>
      <protection hidden="1" locked="0"/>
    </xf>
    <xf numFmtId="49" fontId="29" fillId="0" borderId="29" xfId="0" applyNumberFormat="1" applyFont="1" applyBorder="1" applyAlignment="1" applyProtection="1">
      <alignment vertical="center" wrapText="1"/>
      <protection/>
    </xf>
    <xf numFmtId="0" fontId="0" fillId="0" borderId="8" xfId="0" applyBorder="1" applyAlignment="1">
      <alignment vertical="center" wrapText="1"/>
    </xf>
    <xf numFmtId="49" fontId="10" fillId="0" borderId="27" xfId="0" applyNumberFormat="1" applyFont="1" applyBorder="1" applyAlignment="1" applyProtection="1">
      <alignment vertical="top" wrapText="1"/>
      <protection/>
    </xf>
    <xf numFmtId="49" fontId="0" fillId="0" borderId="6" xfId="0" applyNumberFormat="1" applyFont="1" applyBorder="1" applyAlignment="1" applyProtection="1">
      <alignment vertical="top" wrapText="1"/>
      <protection/>
    </xf>
    <xf numFmtId="0" fontId="0" fillId="0" borderId="6" xfId="0" applyBorder="1" applyAlignment="1" applyProtection="1">
      <alignment vertical="top" wrapText="1"/>
      <protection/>
    </xf>
    <xf numFmtId="0" fontId="0" fillId="0" borderId="30" xfId="0" applyBorder="1" applyAlignment="1" applyProtection="1">
      <alignment vertical="top" wrapText="1"/>
      <protection/>
    </xf>
    <xf numFmtId="0" fontId="0" fillId="0" borderId="38" xfId="0" applyBorder="1" applyAlignment="1" applyProtection="1">
      <alignment vertical="top" wrapText="1"/>
      <protection/>
    </xf>
    <xf numFmtId="0" fontId="10" fillId="0" borderId="2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49" fontId="10" fillId="0" borderId="28"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49" fontId="10" fillId="0" borderId="40" xfId="0" applyNumberFormat="1" applyFont="1" applyBorder="1" applyAlignment="1" applyProtection="1">
      <alignment vertical="center"/>
      <protection/>
    </xf>
    <xf numFmtId="49" fontId="10" fillId="0" borderId="41"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46" xfId="0" applyBorder="1" applyAlignment="1" applyProtection="1">
      <alignment vertical="center"/>
      <protection/>
    </xf>
    <xf numFmtId="0" fontId="0" fillId="0" borderId="38" xfId="0" applyBorder="1" applyAlignment="1" applyProtection="1">
      <alignment vertical="center"/>
      <protection/>
    </xf>
    <xf numFmtId="0" fontId="0" fillId="0" borderId="42" xfId="0" applyBorder="1" applyAlignment="1" applyProtection="1">
      <alignment vertical="center"/>
      <protection/>
    </xf>
    <xf numFmtId="49" fontId="10" fillId="0" borderId="23"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0" fontId="0" fillId="0" borderId="29" xfId="0" applyNumberFormat="1" applyBorder="1" applyAlignment="1" applyProtection="1">
      <alignment horizontal="justify" vertical="top" wrapText="1"/>
      <protection/>
    </xf>
    <xf numFmtId="0" fontId="0" fillId="0" borderId="8" xfId="0" applyBorder="1" applyAlignment="1" applyProtection="1">
      <alignment vertical="top" wrapText="1"/>
      <protection/>
    </xf>
    <xf numFmtId="0" fontId="0" fillId="0" borderId="29" xfId="0" applyBorder="1" applyAlignment="1" applyProtection="1">
      <alignment vertical="top"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0" fontId="10" fillId="0" borderId="26" xfId="0" applyNumberFormat="1" applyFont="1" applyBorder="1" applyAlignment="1" applyProtection="1">
      <alignment vertical="top" wrapText="1"/>
      <protection/>
    </xf>
    <xf numFmtId="0" fontId="10" fillId="0" borderId="3" xfId="0" applyNumberFormat="1" applyFont="1" applyBorder="1" applyAlignment="1" applyProtection="1">
      <alignment vertical="top" wrapText="1"/>
      <protection/>
    </xf>
    <xf numFmtId="0" fontId="10" fillId="0" borderId="9" xfId="0" applyNumberFormat="1" applyFont="1" applyBorder="1" applyAlignment="1" applyProtection="1">
      <alignment vertical="top" wrapText="1"/>
      <protection/>
    </xf>
    <xf numFmtId="49" fontId="0" fillId="0" borderId="13" xfId="0" applyNumberFormat="1" applyFont="1" applyBorder="1" applyAlignment="1" applyProtection="1">
      <alignment vertical="center"/>
      <protection/>
    </xf>
    <xf numFmtId="0" fontId="0" fillId="0" borderId="44" xfId="0" applyBorder="1" applyAlignment="1" applyProtection="1">
      <alignment vertical="center"/>
      <protection/>
    </xf>
    <xf numFmtId="49" fontId="10"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49" fontId="0" fillId="0" borderId="48" xfId="0" applyNumberFormat="1" applyFont="1" applyBorder="1" applyAlignment="1" applyProtection="1">
      <alignment vertical="center"/>
      <protection/>
    </xf>
    <xf numFmtId="0" fontId="0" fillId="0" borderId="15" xfId="0" applyBorder="1" applyAlignment="1" applyProtection="1">
      <alignment vertical="center"/>
      <protection/>
    </xf>
    <xf numFmtId="2" fontId="0" fillId="0" borderId="29" xfId="0" applyNumberFormat="1" applyBorder="1" applyAlignment="1" applyProtection="1">
      <alignment horizontal="justify" vertical="top" wrapText="1"/>
      <protection/>
    </xf>
    <xf numFmtId="0" fontId="0" fillId="0" borderId="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30" xfId="0" applyBorder="1" applyAlignment="1" applyProtection="1">
      <alignment horizontal="justify" vertical="top" wrapText="1"/>
      <protection/>
    </xf>
    <xf numFmtId="0" fontId="0" fillId="0" borderId="42" xfId="0" applyBorder="1" applyAlignment="1" applyProtection="1">
      <alignment horizontal="justify" vertical="top" wrapText="1"/>
      <protection/>
    </xf>
    <xf numFmtId="49" fontId="10" fillId="0" borderId="18" xfId="0" applyNumberFormat="1" applyFont="1" applyBorder="1" applyAlignment="1" applyProtection="1">
      <alignment vertical="center" wrapText="1"/>
      <protection/>
    </xf>
    <xf numFmtId="49" fontId="10" fillId="0" borderId="48" xfId="0" applyNumberFormat="1" applyFont="1" applyBorder="1" applyAlignment="1" applyProtection="1">
      <alignment vertical="center" wrapText="1"/>
      <protection/>
    </xf>
    <xf numFmtId="49" fontId="10" fillId="0" borderId="9" xfId="0" applyNumberFormat="1" applyFont="1" applyBorder="1" applyAlignment="1" applyProtection="1">
      <alignment vertical="center"/>
      <protection/>
    </xf>
    <xf numFmtId="49" fontId="10" fillId="0" borderId="1" xfId="0" applyNumberFormat="1" applyFont="1" applyBorder="1" applyAlignment="1" applyProtection="1">
      <alignment vertical="center"/>
      <protection/>
    </xf>
    <xf numFmtId="49" fontId="10" fillId="0" borderId="49" xfId="0" applyNumberFormat="1" applyFont="1" applyBorder="1" applyAlignment="1" applyProtection="1">
      <alignment vertical="center" wrapText="1"/>
      <protection/>
    </xf>
    <xf numFmtId="49" fontId="0" fillId="0" borderId="41"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7" xfId="0" applyBorder="1" applyAlignment="1" applyProtection="1">
      <alignment vertical="top" wrapText="1"/>
      <protection/>
    </xf>
    <xf numFmtId="0" fontId="0" fillId="0" borderId="42" xfId="0" applyBorder="1" applyAlignment="1" applyProtection="1">
      <alignment vertical="top" wrapText="1"/>
      <protection/>
    </xf>
    <xf numFmtId="49" fontId="10" fillId="0" borderId="51" xfId="0" applyNumberFormat="1" applyFont="1" applyBorder="1" applyAlignment="1" applyProtection="1">
      <alignment vertical="center" wrapText="1"/>
      <protection/>
    </xf>
    <xf numFmtId="49" fontId="10" fillId="0" borderId="13"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49" fontId="0" fillId="0" borderId="52"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0" fontId="0" fillId="0" borderId="24" xfId="0" applyBorder="1" applyAlignment="1" applyProtection="1">
      <alignment vertical="center" wrapText="1"/>
      <protection/>
    </xf>
    <xf numFmtId="49" fontId="5" fillId="2" borderId="5" xfId="17" applyNumberFormat="1" applyFill="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10" fillId="0" borderId="27"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49" fontId="0"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0" xfId="0" applyBorder="1" applyAlignment="1" applyProtection="1">
      <alignment vertical="top" wrapText="1"/>
      <protection/>
    </xf>
    <xf numFmtId="0" fontId="0" fillId="0" borderId="0" xfId="0" applyBorder="1" applyAlignment="1" applyProtection="1">
      <alignment vertical="top" wrapText="1"/>
      <protection/>
    </xf>
    <xf numFmtId="0" fontId="0" fillId="0" borderId="20" xfId="0" applyNumberFormat="1" applyFont="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27" xfId="0" applyNumberFormat="1" applyFont="1" applyBorder="1" applyAlignment="1" applyProtection="1">
      <alignment vertical="center"/>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10" fillId="2" borderId="27" xfId="0" applyNumberFormat="1" applyFont="1" applyFill="1" applyBorder="1" applyAlignment="1" applyProtection="1">
      <alignment vertical="top" wrapText="1"/>
      <protection hidden="1" locked="0"/>
    </xf>
    <xf numFmtId="49" fontId="10" fillId="2" borderId="6" xfId="0" applyNumberFormat="1" applyFont="1" applyFill="1" applyBorder="1" applyAlignment="1" applyProtection="1">
      <alignment vertical="top" wrapText="1"/>
      <protection hidden="1" locked="0"/>
    </xf>
    <xf numFmtId="49" fontId="0" fillId="2" borderId="6"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0" fontId="0" fillId="0" borderId="30"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49" fontId="10" fillId="0" borderId="41" xfId="0" applyNumberFormat="1"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49" fontId="0" fillId="2" borderId="53" xfId="0" applyNumberFormat="1" applyFont="1" applyFill="1" applyBorder="1" applyAlignment="1" applyProtection="1">
      <alignment vertical="center" wrapText="1"/>
      <protection hidden="1" locked="0"/>
    </xf>
    <xf numFmtId="49" fontId="0" fillId="2" borderId="18" xfId="0" applyNumberFormat="1" applyFont="1" applyFill="1" applyBorder="1" applyAlignment="1" applyProtection="1">
      <alignment vertical="center" wrapText="1"/>
      <protection hidden="1" locked="0"/>
    </xf>
    <xf numFmtId="49" fontId="10" fillId="0" borderId="54" xfId="0" applyNumberFormat="1" applyFont="1" applyBorder="1" applyAlignment="1" applyProtection="1">
      <alignment horizontal="center" vertical="center" wrapText="1"/>
      <protection/>
    </xf>
    <xf numFmtId="49" fontId="10" fillId="0" borderId="4" xfId="0" applyNumberFormat="1" applyFont="1" applyBorder="1" applyAlignment="1" applyProtection="1">
      <alignment horizontal="center" vertical="center" wrapText="1"/>
      <protection/>
    </xf>
    <xf numFmtId="49" fontId="0" fillId="2" borderId="35" xfId="0" applyNumberFormat="1" applyFill="1" applyBorder="1" applyAlignment="1" applyProtection="1">
      <alignment vertical="center" wrapText="1"/>
      <protection hidden="1" locked="0"/>
    </xf>
    <xf numFmtId="49" fontId="0" fillId="2" borderId="51" xfId="0" applyNumberFormat="1" applyFill="1" applyBorder="1" applyAlignment="1" applyProtection="1">
      <alignment vertical="center" wrapText="1"/>
      <protection hidden="1" locked="0"/>
    </xf>
    <xf numFmtId="49" fontId="0" fillId="2" borderId="40" xfId="0" applyNumberFormat="1" applyFont="1" applyFill="1" applyBorder="1" applyAlignment="1" applyProtection="1">
      <alignment vertical="center" wrapText="1"/>
      <protection hidden="1" locked="0"/>
    </xf>
    <xf numFmtId="49" fontId="0" fillId="2" borderId="2" xfId="0" applyNumberFormat="1" applyFont="1" applyFill="1" applyBorder="1" applyAlignment="1" applyProtection="1">
      <alignment vertical="center" wrapText="1"/>
      <protection hidden="1" locked="0"/>
    </xf>
    <xf numFmtId="49" fontId="0" fillId="2" borderId="9" xfId="0" applyNumberFormat="1" applyFill="1" applyBorder="1" applyAlignment="1" applyProtection="1">
      <alignment vertical="center" wrapText="1"/>
      <protection hidden="1" locked="0"/>
    </xf>
    <xf numFmtId="49" fontId="0" fillId="2" borderId="3" xfId="0" applyNumberFormat="1" applyFont="1" applyFill="1" applyBorder="1" applyAlignment="1" applyProtection="1">
      <alignment vertical="center" wrapText="1"/>
      <protection hidden="1" locked="0"/>
    </xf>
    <xf numFmtId="49" fontId="0" fillId="0" borderId="40" xfId="0" applyNumberFormat="1" applyFont="1" applyBorder="1" applyAlignment="1" applyProtection="1">
      <alignment vertical="center" wrapText="1"/>
      <protection/>
    </xf>
    <xf numFmtId="0" fontId="0" fillId="0" borderId="41" xfId="0" applyBorder="1" applyAlignment="1" applyProtection="1">
      <alignment vertical="center" wrapText="1"/>
      <protection/>
    </xf>
    <xf numFmtId="0" fontId="29" fillId="0" borderId="33" xfId="0" applyFont="1" applyBorder="1" applyAlignment="1" applyProtection="1">
      <alignment horizontal="justify" vertical="top" wrapText="1"/>
      <protection/>
    </xf>
    <xf numFmtId="0" fontId="29" fillId="0" borderId="33" xfId="0" applyFont="1" applyBorder="1" applyAlignment="1">
      <alignment horizontal="justify" vertical="top" wrapText="1"/>
    </xf>
    <xf numFmtId="0" fontId="0" fillId="0" borderId="55" xfId="0" applyBorder="1" applyAlignment="1">
      <alignment horizontal="justify" vertical="top" wrapText="1"/>
    </xf>
    <xf numFmtId="49" fontId="0" fillId="2" borderId="13" xfId="0" applyNumberFormat="1" applyFont="1" applyFill="1" applyBorder="1" applyAlignment="1" applyProtection="1">
      <alignment horizontal="left" vertical="center"/>
      <protection hidden="1" locked="0"/>
    </xf>
    <xf numFmtId="49" fontId="0" fillId="2" borderId="44" xfId="0" applyNumberFormat="1" applyFont="1" applyFill="1" applyBorder="1" applyAlignment="1" applyProtection="1">
      <alignment horizontal="left" vertical="center"/>
      <protection hidden="1" locked="0"/>
    </xf>
    <xf numFmtId="49" fontId="10" fillId="0" borderId="54" xfId="0" applyNumberFormat="1" applyFont="1" applyBorder="1" applyAlignment="1" applyProtection="1">
      <alignment horizontal="center" vertical="center"/>
      <protection/>
    </xf>
    <xf numFmtId="49" fontId="10" fillId="0" borderId="5" xfId="0" applyNumberFormat="1" applyFont="1" applyBorder="1" applyAlignment="1" applyProtection="1">
      <alignment horizontal="center" vertical="center"/>
      <protection/>
    </xf>
    <xf numFmtId="49" fontId="0" fillId="2" borderId="34"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2" borderId="56" xfId="0" applyNumberFormat="1" applyFont="1" applyFill="1" applyBorder="1" applyAlignment="1" applyProtection="1">
      <alignment vertical="center" wrapText="1"/>
      <protection hidden="1" locked="0"/>
    </xf>
    <xf numFmtId="49" fontId="10" fillId="0" borderId="57" xfId="0" applyNumberFormat="1" applyFont="1" applyBorder="1" applyAlignment="1" applyProtection="1">
      <alignment vertical="center"/>
      <protection/>
    </xf>
    <xf numFmtId="49" fontId="0" fillId="0" borderId="57" xfId="0" applyNumberFormat="1" applyBorder="1" applyAlignment="1" applyProtection="1">
      <alignment vertical="center"/>
      <protection/>
    </xf>
    <xf numFmtId="49" fontId="10" fillId="0" borderId="33"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2" borderId="58" xfId="0" applyNumberFormat="1" applyFill="1" applyBorder="1" applyAlignment="1" applyProtection="1">
      <alignment vertical="center" wrapText="1"/>
      <protection hidden="1" locked="0"/>
    </xf>
    <xf numFmtId="49" fontId="0" fillId="2" borderId="44" xfId="0" applyNumberFormat="1" applyFill="1" applyBorder="1" applyAlignment="1" applyProtection="1">
      <alignment vertical="center" wrapText="1"/>
      <protection hidden="1" locked="0"/>
    </xf>
    <xf numFmtId="49" fontId="0" fillId="2" borderId="11" xfId="0" applyNumberFormat="1" applyFill="1" applyBorder="1" applyAlignment="1" applyProtection="1">
      <alignment vertical="center" wrapText="1"/>
      <protection hidden="1" locked="0"/>
    </xf>
    <xf numFmtId="49" fontId="0" fillId="2" borderId="1" xfId="0" applyNumberFormat="1" applyFont="1" applyFill="1" applyBorder="1" applyAlignment="1" applyProtection="1">
      <alignment vertical="center" wrapText="1"/>
      <protection hidden="1" locked="0"/>
    </xf>
    <xf numFmtId="49" fontId="0" fillId="2" borderId="11" xfId="0" applyNumberFormat="1" applyFont="1" applyFill="1" applyBorder="1" applyAlignment="1" applyProtection="1">
      <alignment vertical="center" wrapText="1"/>
      <protection hidden="1" locked="0"/>
    </xf>
    <xf numFmtId="2" fontId="0" fillId="0" borderId="27" xfId="0" applyNumberFormat="1" applyFont="1" applyBorder="1" applyAlignment="1" applyProtection="1">
      <alignment horizontal="justify" vertical="top" wrapText="1"/>
      <protection/>
    </xf>
    <xf numFmtId="0" fontId="0" fillId="0" borderId="47" xfId="0" applyBorder="1" applyAlignment="1" applyProtection="1">
      <alignment horizontal="justify" wrapText="1"/>
      <protection/>
    </xf>
    <xf numFmtId="0" fontId="0" fillId="0" borderId="29" xfId="0" applyBorder="1" applyAlignment="1" applyProtection="1">
      <alignment horizontal="justify" wrapText="1"/>
      <protection/>
    </xf>
    <xf numFmtId="0" fontId="0" fillId="0" borderId="8" xfId="0" applyBorder="1" applyAlignment="1" applyProtection="1">
      <alignment horizontal="justify" wrapText="1"/>
      <protection/>
    </xf>
    <xf numFmtId="49" fontId="0" fillId="2" borderId="50" xfId="0" applyNumberFormat="1" applyFont="1" applyFill="1" applyBorder="1" applyAlignment="1" applyProtection="1">
      <alignment vertical="center" wrapText="1"/>
      <protection hidden="1" locked="0"/>
    </xf>
    <xf numFmtId="0" fontId="5" fillId="2" borderId="6" xfId="17"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7" xfId="0" applyFill="1" applyBorder="1" applyAlignment="1" applyProtection="1">
      <alignment wrapText="1"/>
      <protection locked="0"/>
    </xf>
    <xf numFmtId="49" fontId="0" fillId="0" borderId="48"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0" fillId="0" borderId="59" xfId="0" applyNumberFormat="1" applyFont="1" applyBorder="1" applyAlignment="1" applyProtection="1">
      <alignment vertical="center" wrapText="1"/>
      <protection/>
    </xf>
    <xf numFmtId="0" fontId="0" fillId="0" borderId="60" xfId="0" applyBorder="1" applyAlignment="1" applyProtection="1">
      <alignment vertical="center" wrapText="1"/>
      <protection/>
    </xf>
    <xf numFmtId="49" fontId="10" fillId="0" borderId="18" xfId="0" applyNumberFormat="1" applyFont="1" applyBorder="1" applyAlignment="1" applyProtection="1">
      <alignment vertical="center"/>
      <protection/>
    </xf>
    <xf numFmtId="49" fontId="10" fillId="0" borderId="48" xfId="0" applyNumberFormat="1" applyFont="1" applyBorder="1" applyAlignment="1" applyProtection="1">
      <alignment vertical="center"/>
      <protection/>
    </xf>
    <xf numFmtId="49" fontId="10" fillId="0" borderId="59" xfId="0" applyNumberFormat="1" applyFont="1" applyBorder="1" applyAlignment="1" applyProtection="1">
      <alignment vertical="center"/>
      <protection/>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29" xfId="0" applyBorder="1" applyAlignment="1" applyProtection="1">
      <alignment vertical="center"/>
      <protection/>
    </xf>
    <xf numFmtId="0" fontId="0" fillId="0" borderId="30" xfId="0" applyBorder="1" applyAlignment="1" applyProtection="1">
      <alignment vertical="center"/>
      <protection/>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7" xfId="0" applyNumberFormat="1" applyBorder="1" applyAlignment="1">
      <alignment vertical="top" wrapText="1"/>
    </xf>
    <xf numFmtId="2" fontId="0" fillId="0" borderId="38" xfId="0" applyNumberFormat="1" applyBorder="1" applyAlignment="1">
      <alignment vertical="top" wrapText="1"/>
    </xf>
    <xf numFmtId="2" fontId="0" fillId="0" borderId="39" xfId="0" applyNumberFormat="1" applyBorder="1" applyAlignment="1">
      <alignment vertical="top" wrapText="1"/>
    </xf>
    <xf numFmtId="49" fontId="0" fillId="2" borderId="4" xfId="0" applyNumberFormat="1" applyFont="1" applyFill="1"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7" xfId="0"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horizontal="center" wrapText="1"/>
      <protection/>
    </xf>
    <xf numFmtId="49" fontId="10" fillId="0" borderId="27" xfId="0" applyNumberFormat="1" applyFont="1" applyBorder="1" applyAlignment="1" applyProtection="1">
      <alignment vertical="top"/>
      <protection/>
    </xf>
    <xf numFmtId="0" fontId="0" fillId="0" borderId="29" xfId="0" applyBorder="1" applyAlignment="1">
      <alignment vertical="top"/>
    </xf>
    <xf numFmtId="0" fontId="0" fillId="0" borderId="30" xfId="0" applyBorder="1" applyAlignment="1">
      <alignment vertical="top"/>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0" fontId="0" fillId="0" borderId="29" xfId="0" applyBorder="1" applyAlignment="1">
      <alignment wrapText="1"/>
    </xf>
    <xf numFmtId="0" fontId="0" fillId="0" borderId="30" xfId="0" applyBorder="1" applyAlignment="1">
      <alignment wrapText="1"/>
    </xf>
    <xf numFmtId="2" fontId="0" fillId="2" borderId="47" xfId="0" applyNumberFormat="1" applyFont="1" applyFill="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42" xfId="0" applyBorder="1" applyAlignment="1" applyProtection="1">
      <alignment wrapText="1"/>
      <protection locked="0"/>
    </xf>
    <xf numFmtId="0" fontId="10" fillId="0" borderId="38" xfId="0" applyFont="1" applyBorder="1" applyAlignment="1" applyProtection="1">
      <alignment wrapText="1"/>
      <protection/>
    </xf>
    <xf numFmtId="0" fontId="0" fillId="0" borderId="38" xfId="0" applyBorder="1" applyAlignment="1">
      <alignment wrapText="1"/>
    </xf>
    <xf numFmtId="0" fontId="0" fillId="0" borderId="41" xfId="0" applyBorder="1" applyAlignment="1">
      <alignment wrapText="1"/>
    </xf>
    <xf numFmtId="0" fontId="0" fillId="0" borderId="43" xfId="0" applyBorder="1" applyAlignment="1">
      <alignment wrapText="1"/>
    </xf>
    <xf numFmtId="0" fontId="0" fillId="0" borderId="45" xfId="0" applyBorder="1" applyAlignment="1">
      <alignment wrapText="1"/>
    </xf>
    <xf numFmtId="0" fontId="0" fillId="2" borderId="41" xfId="0" applyFill="1" applyBorder="1" applyAlignment="1" applyProtection="1">
      <alignment horizontal="left" vertical="center" wrapText="1"/>
      <protection locked="0"/>
    </xf>
    <xf numFmtId="0" fontId="0" fillId="2" borderId="50" xfId="0" applyFill="1" applyBorder="1" applyAlignment="1" applyProtection="1">
      <alignment horizontal="left" vertical="center" wrapText="1"/>
      <protection locked="0"/>
    </xf>
    <xf numFmtId="0" fontId="0" fillId="0" borderId="45" xfId="0" applyBorder="1" applyAlignment="1" applyProtection="1">
      <alignment wrapText="1"/>
      <protection locked="0"/>
    </xf>
    <xf numFmtId="0" fontId="0" fillId="0" borderId="24" xfId="0" applyBorder="1" applyAlignment="1" applyProtection="1">
      <alignment wrapText="1"/>
      <protection locked="0"/>
    </xf>
    <xf numFmtId="0" fontId="0" fillId="2" borderId="61" xfId="0" applyFill="1" applyBorder="1" applyAlignment="1" applyProtection="1">
      <alignment wrapText="1"/>
      <protection locked="0"/>
    </xf>
    <xf numFmtId="0" fontId="0" fillId="0" borderId="61" xfId="0" applyBorder="1" applyAlignment="1" applyProtection="1">
      <alignment wrapText="1"/>
      <protection locked="0"/>
    </xf>
    <xf numFmtId="0" fontId="0" fillId="0" borderId="62" xfId="0" applyBorder="1" applyAlignment="1" applyProtection="1">
      <alignment wrapText="1"/>
      <protection locked="0"/>
    </xf>
    <xf numFmtId="49" fontId="10"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 borderId="26" xfId="0" applyNumberFormat="1" applyFont="1" applyFill="1" applyBorder="1" applyAlignment="1" applyProtection="1">
      <alignment vertical="center"/>
      <protection/>
    </xf>
    <xf numFmtId="0" fontId="0" fillId="2" borderId="3" xfId="0" applyNumberFormat="1" applyFont="1" applyFill="1" applyBorder="1" applyAlignment="1" applyProtection="1">
      <alignment vertical="center"/>
      <protection/>
    </xf>
    <xf numFmtId="0" fontId="0" fillId="2" borderId="9" xfId="0" applyNumberFormat="1" applyFont="1" applyFill="1" applyBorder="1" applyAlignment="1" applyProtection="1">
      <alignment vertical="center"/>
      <protection/>
    </xf>
    <xf numFmtId="168" fontId="0" fillId="2" borderId="26" xfId="0" applyNumberFormat="1" applyFont="1" applyFill="1" applyBorder="1" applyAlignment="1" applyProtection="1">
      <alignment horizontal="center" vertical="center"/>
      <protection locked="0"/>
    </xf>
    <xf numFmtId="168" fontId="0" fillId="2" borderId="3" xfId="0" applyNumberFormat="1" applyFont="1" applyFill="1" applyBorder="1" applyAlignment="1" applyProtection="1">
      <alignment horizontal="center" vertical="center"/>
      <protection locked="0"/>
    </xf>
    <xf numFmtId="168" fontId="0" fillId="2" borderId="3" xfId="0" applyNumberFormat="1" applyFill="1" applyBorder="1" applyAlignment="1" applyProtection="1">
      <alignment horizontal="center" vertical="center"/>
      <protection locked="0"/>
    </xf>
    <xf numFmtId="168" fontId="0" fillId="2" borderId="9" xfId="0" applyNumberFormat="1" applyFill="1" applyBorder="1" applyAlignment="1" applyProtection="1">
      <alignment horizontal="center" vertical="center"/>
      <protection locked="0"/>
    </xf>
    <xf numFmtId="0" fontId="11" fillId="2" borderId="40" xfId="0" applyNumberFormat="1" applyFont="1" applyFill="1" applyBorder="1" applyAlignment="1" applyProtection="1">
      <alignment horizontal="center" vertical="center" wrapText="1"/>
      <protection locked="0"/>
    </xf>
    <xf numFmtId="0" fontId="10" fillId="2" borderId="41"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horizontal="center" vertical="center" wrapText="1"/>
      <protection locked="0"/>
    </xf>
    <xf numFmtId="0" fontId="10" fillId="2" borderId="43" xfId="0" applyNumberFormat="1" applyFont="1" applyFill="1" applyBorder="1" applyAlignment="1" applyProtection="1">
      <alignment horizontal="center" vertical="center" wrapText="1"/>
      <protection locked="0"/>
    </xf>
    <xf numFmtId="0" fontId="10" fillId="2" borderId="45"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0" fontId="10" fillId="0" borderId="40" xfId="0" applyNumberFormat="1" applyFont="1" applyBorder="1" applyAlignment="1" applyProtection="1">
      <alignment vertical="center"/>
      <protection/>
    </xf>
    <xf numFmtId="0" fontId="0" fillId="0" borderId="41" xfId="0" applyNumberFormat="1" applyBorder="1" applyAlignment="1" applyProtection="1">
      <alignment vertical="center"/>
      <protection/>
    </xf>
    <xf numFmtId="0" fontId="0" fillId="0" borderId="40"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5" fillId="2" borderId="26" xfId="0" applyNumberFormat="1" applyFont="1" applyFill="1"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9" xfId="0" applyBorder="1" applyAlignment="1" applyProtection="1">
      <alignment horizontal="left" vertical="center"/>
      <protection/>
    </xf>
    <xf numFmtId="0" fontId="10" fillId="0" borderId="41" xfId="0" applyNumberFormat="1" applyFont="1" applyBorder="1" applyAlignment="1" applyProtection="1">
      <alignment vertical="center"/>
      <protection/>
    </xf>
    <xf numFmtId="0" fontId="11" fillId="0" borderId="1" xfId="0" applyNumberFormat="1" applyFont="1" applyBorder="1" applyAlignment="1" applyProtection="1">
      <alignment horizontal="center" vertical="center" wrapText="1"/>
      <protection/>
    </xf>
    <xf numFmtId="0" fontId="12" fillId="2" borderId="26"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9" xfId="0" applyNumberFormat="1" applyFont="1" applyFill="1" applyBorder="1" applyAlignment="1" applyProtection="1">
      <alignment horizontal="left" vertical="center" wrapText="1"/>
      <protection locked="0"/>
    </xf>
    <xf numFmtId="0" fontId="0" fillId="2" borderId="26"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9" xfId="0" applyNumberFormat="1" applyFont="1" applyFill="1" applyBorder="1" applyAlignment="1" applyProtection="1">
      <alignment horizontal="left" vertical="center" wrapText="1"/>
      <protection locked="0"/>
    </xf>
    <xf numFmtId="0" fontId="0" fillId="0" borderId="41" xfId="0" applyNumberFormat="1" applyFont="1" applyBorder="1" applyAlignment="1" applyProtection="1">
      <alignment vertical="center"/>
      <protection/>
    </xf>
    <xf numFmtId="0" fontId="0" fillId="0" borderId="26"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9" xfId="0" applyFill="1" applyBorder="1" applyAlignment="1" applyProtection="1">
      <alignment horizontal="left" vertical="center"/>
      <protection/>
    </xf>
    <xf numFmtId="0" fontId="12" fillId="0" borderId="40" xfId="0" applyNumberFormat="1" applyFont="1" applyBorder="1" applyAlignment="1" applyProtection="1">
      <alignment horizontal="center" vertical="center" wrapText="1"/>
      <protection/>
    </xf>
    <xf numFmtId="0" fontId="0" fillId="0" borderId="41" xfId="0" applyNumberFormat="1" applyFont="1" applyBorder="1" applyAlignment="1" applyProtection="1">
      <alignment horizontal="center" vertical="center" wrapText="1"/>
      <protection/>
    </xf>
    <xf numFmtId="0" fontId="0" fillId="0" borderId="2" xfId="0" applyNumberFormat="1" applyFont="1" applyBorder="1" applyAlignment="1" applyProtection="1">
      <alignment horizontal="center" vertical="center" wrapText="1"/>
      <protection/>
    </xf>
    <xf numFmtId="0" fontId="12" fillId="0" borderId="26"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12" fillId="0" borderId="9" xfId="0" applyNumberFormat="1" applyFont="1" applyBorder="1" applyAlignment="1" applyProtection="1">
      <alignment horizontal="center" vertical="center" wrapText="1"/>
      <protection/>
    </xf>
    <xf numFmtId="0" fontId="0" fillId="0" borderId="9" xfId="0" applyNumberFormat="1" applyBorder="1" applyAlignment="1" applyProtection="1">
      <alignment horizontal="center" vertical="center" wrapText="1"/>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40" xfId="0" applyNumberFormat="1" applyFont="1" applyBorder="1" applyAlignment="1" applyProtection="1">
      <alignment vertical="center"/>
      <protection/>
    </xf>
    <xf numFmtId="0" fontId="0" fillId="0" borderId="41" xfId="0" applyBorder="1" applyAlignment="1" applyProtection="1">
      <alignment vertical="center"/>
      <protection/>
    </xf>
    <xf numFmtId="0" fontId="0" fillId="0" borderId="2" xfId="0" applyBorder="1"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26"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7" fillId="0" borderId="41"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9"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49" fontId="7" fillId="0" borderId="19" xfId="0" applyNumberFormat="1" applyFont="1" applyBorder="1" applyAlignment="1" applyProtection="1">
      <alignment horizontal="center" vertical="top"/>
      <protection/>
    </xf>
    <xf numFmtId="49" fontId="7" fillId="0" borderId="12" xfId="0" applyNumberFormat="1" applyFont="1" applyBorder="1" applyAlignment="1" applyProtection="1">
      <alignment horizontal="center" vertical="top"/>
      <protection/>
    </xf>
    <xf numFmtId="164" fontId="8" fillId="2" borderId="19" xfId="0" applyNumberFormat="1" applyFont="1" applyFill="1" applyBorder="1" applyAlignment="1" applyProtection="1">
      <alignment horizontal="center"/>
      <protection locked="0"/>
    </xf>
    <xf numFmtId="164" fontId="8" fillId="2" borderId="12" xfId="0" applyNumberFormat="1" applyFont="1" applyFill="1" applyBorder="1" applyAlignment="1" applyProtection="1">
      <alignment horizontal="center"/>
      <protection locked="0"/>
    </xf>
    <xf numFmtId="164" fontId="7" fillId="2" borderId="19" xfId="0" applyNumberFormat="1" applyFont="1" applyFill="1" applyBorder="1" applyAlignment="1" applyProtection="1">
      <alignment horizontal="center" vertical="center"/>
      <protection locked="0"/>
    </xf>
    <xf numFmtId="164" fontId="7" fillId="2" borderId="12" xfId="0" applyNumberFormat="1" applyFont="1" applyFill="1" applyBorder="1" applyAlignment="1" applyProtection="1">
      <alignment horizontal="center" vertical="center"/>
      <protection locked="0"/>
    </xf>
    <xf numFmtId="49" fontId="7" fillId="0" borderId="19" xfId="0" applyNumberFormat="1" applyFont="1" applyBorder="1" applyAlignment="1" applyProtection="1">
      <alignment horizontal="left" vertical="top" shrinkToFit="1"/>
      <protection/>
    </xf>
    <xf numFmtId="49" fontId="7" fillId="0" borderId="12"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protection/>
    </xf>
    <xf numFmtId="49" fontId="7" fillId="0" borderId="12" xfId="0" applyNumberFormat="1" applyFont="1" applyBorder="1" applyAlignment="1" applyProtection="1">
      <alignment horizontal="left" vertical="top"/>
      <protection/>
    </xf>
    <xf numFmtId="49" fontId="13" fillId="0" borderId="19" xfId="0" applyNumberFormat="1" applyFont="1" applyBorder="1" applyAlignment="1" applyProtection="1">
      <alignment horizontal="left" vertical="top"/>
      <protection/>
    </xf>
    <xf numFmtId="49" fontId="13" fillId="0" borderId="12" xfId="0" applyNumberFormat="1" applyFont="1" applyBorder="1" applyAlignment="1" applyProtection="1">
      <alignment horizontal="left" vertical="top"/>
      <protection/>
    </xf>
    <xf numFmtId="49" fontId="8" fillId="0" borderId="19" xfId="0" applyNumberFormat="1" applyFont="1" applyBorder="1" applyAlignment="1" applyProtection="1">
      <alignment horizontal="left" vertical="top" shrinkToFit="1"/>
      <protection/>
    </xf>
    <xf numFmtId="49" fontId="8" fillId="0" borderId="12"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wrapText="1" shrinkToFit="1"/>
      <protection/>
    </xf>
    <xf numFmtId="49" fontId="7" fillId="0" borderId="12" xfId="0" applyNumberFormat="1" applyFont="1" applyBorder="1" applyAlignment="1" applyProtection="1">
      <alignment horizontal="left" vertical="top" wrapText="1" shrinkToFit="1"/>
      <protection/>
    </xf>
    <xf numFmtId="49" fontId="13" fillId="0" borderId="19" xfId="0" applyNumberFormat="1" applyFont="1" applyBorder="1" applyAlignment="1" applyProtection="1">
      <alignment horizontal="center" vertical="top"/>
      <protection/>
    </xf>
    <xf numFmtId="49" fontId="13" fillId="0" borderId="12" xfId="0" applyNumberFormat="1" applyFont="1" applyBorder="1" applyAlignment="1" applyProtection="1">
      <alignment horizontal="center" vertical="top"/>
      <protection/>
    </xf>
    <xf numFmtId="164" fontId="8" fillId="5" borderId="19" xfId="0" applyNumberFormat="1" applyFont="1" applyFill="1" applyBorder="1" applyAlignment="1" applyProtection="1">
      <alignment horizontal="center"/>
      <protection locked="0"/>
    </xf>
    <xf numFmtId="164" fontId="8" fillId="5" borderId="12" xfId="0" applyNumberFormat="1" applyFont="1" applyFill="1" applyBorder="1" applyAlignment="1" applyProtection="1">
      <alignment horizontal="center"/>
      <protection locked="0"/>
    </xf>
    <xf numFmtId="164" fontId="8" fillId="5" borderId="19" xfId="0" applyNumberFormat="1" applyFont="1" applyFill="1" applyBorder="1" applyAlignment="1" applyProtection="1">
      <alignment horizontal="center" vertical="center"/>
      <protection locked="0"/>
    </xf>
    <xf numFmtId="164" fontId="8" fillId="5" borderId="12" xfId="0" applyNumberFormat="1"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9" xfId="0" applyFont="1" applyBorder="1" applyAlignment="1" applyProtection="1">
      <alignment vertical="center"/>
      <protection/>
    </xf>
    <xf numFmtId="0" fontId="0" fillId="2" borderId="3" xfId="0" applyFill="1" applyBorder="1" applyAlignment="1">
      <alignment horizontal="left" vertical="center"/>
    </xf>
    <xf numFmtId="0" fontId="0" fillId="2" borderId="9" xfId="0" applyFill="1" applyBorder="1" applyAlignment="1">
      <alignment horizontal="left" vertical="center"/>
    </xf>
    <xf numFmtId="49" fontId="7" fillId="3" borderId="26" xfId="0" applyNumberFormat="1"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7" fillId="3" borderId="1" xfId="0" applyNumberFormat="1" applyFont="1" applyFill="1" applyBorder="1" applyAlignment="1" applyProtection="1">
      <alignment horizontal="center" vertical="center" wrapText="1"/>
      <protection/>
    </xf>
    <xf numFmtId="49" fontId="7" fillId="3" borderId="19" xfId="0" applyNumberFormat="1" applyFont="1" applyFill="1" applyBorder="1" applyAlignment="1" applyProtection="1">
      <alignment horizontal="center" vertical="center" wrapText="1"/>
      <protection/>
    </xf>
    <xf numFmtId="0" fontId="15" fillId="2" borderId="26"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3" xfId="0" applyBorder="1" applyAlignment="1">
      <alignment/>
    </xf>
    <xf numFmtId="0" fontId="0" fillId="0" borderId="9" xfId="0" applyBorder="1" applyAlignment="1">
      <alignment/>
    </xf>
    <xf numFmtId="0" fontId="2" fillId="0" borderId="1" xfId="0" applyFont="1" applyBorder="1" applyAlignment="1" applyProtection="1">
      <alignment vertical="center"/>
      <protection/>
    </xf>
    <xf numFmtId="0" fontId="1" fillId="0" borderId="1" xfId="0" applyFont="1" applyBorder="1" applyAlignment="1" applyProtection="1">
      <alignment vertical="center"/>
      <protection/>
    </xf>
    <xf numFmtId="0" fontId="10" fillId="2" borderId="26"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0" fillId="2" borderId="3" xfId="0" applyFill="1" applyBorder="1" applyAlignment="1" applyProtection="1">
      <alignment vertical="center"/>
      <protection/>
    </xf>
    <xf numFmtId="0" fontId="0" fillId="2" borderId="9" xfId="0" applyFill="1" applyBorder="1" applyAlignment="1" applyProtection="1">
      <alignment vertical="center"/>
      <protection/>
    </xf>
    <xf numFmtId="168" fontId="15" fillId="2" borderId="26" xfId="0" applyNumberFormat="1" applyFont="1" applyFill="1" applyBorder="1" applyAlignment="1" applyProtection="1">
      <alignment horizontal="left" vertical="center"/>
      <protection locked="0"/>
    </xf>
    <xf numFmtId="168" fontId="0" fillId="2" borderId="3" xfId="0" applyNumberFormat="1" applyFill="1" applyBorder="1" applyAlignment="1" applyProtection="1">
      <alignment vertical="center"/>
      <protection locked="0"/>
    </xf>
    <xf numFmtId="168" fontId="0" fillId="2" borderId="9" xfId="0" applyNumberFormat="1" applyFill="1" applyBorder="1" applyAlignment="1" applyProtection="1">
      <alignment vertical="center"/>
      <protection locked="0"/>
    </xf>
    <xf numFmtId="0" fontId="7" fillId="3" borderId="19"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49" fontId="7" fillId="0" borderId="63" xfId="0" applyNumberFormat="1" applyFont="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2" fillId="0" borderId="26" xfId="0" applyNumberFormat="1" applyFont="1" applyBorder="1" applyAlignment="1" applyProtection="1">
      <alignment vertical="center" wrapText="1"/>
      <protection/>
    </xf>
    <xf numFmtId="0" fontId="1" fillId="0" borderId="9" xfId="0" applyNumberFormat="1" applyFont="1" applyBorder="1" applyAlignment="1" applyProtection="1">
      <alignment vertical="center" wrapText="1"/>
      <protection/>
    </xf>
    <xf numFmtId="0" fontId="2" fillId="3" borderId="27" xfId="0" applyNumberFormat="1" applyFont="1" applyFill="1" applyBorder="1" applyAlignment="1" applyProtection="1">
      <alignment horizontal="center" vertical="center" wrapText="1"/>
      <protection/>
    </xf>
    <xf numFmtId="0" fontId="0" fillId="0" borderId="7"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30"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7" fillId="0" borderId="26"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0" fontId="23" fillId="0" borderId="26"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 fillId="0" borderId="26"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9"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38"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43" xfId="0" applyNumberFormat="1" applyFont="1" applyFill="1" applyBorder="1" applyAlignment="1" applyProtection="1">
      <alignment horizontal="left" vertical="center"/>
      <protection/>
    </xf>
    <xf numFmtId="0" fontId="0" fillId="2" borderId="45" xfId="0" applyFill="1" applyBorder="1" applyAlignment="1" applyProtection="1">
      <alignment vertical="center"/>
      <protection/>
    </xf>
    <xf numFmtId="0" fontId="0" fillId="2" borderId="35" xfId="0" applyFill="1" applyBorder="1" applyAlignment="1" applyProtection="1">
      <alignment vertical="center"/>
      <protection/>
    </xf>
    <xf numFmtId="0" fontId="2" fillId="3" borderId="34" xfId="0" applyNumberFormat="1" applyFont="1" applyFill="1" applyBorder="1" applyAlignment="1" applyProtection="1">
      <alignment horizontal="center" vertical="center" wrapText="1"/>
      <protection/>
    </xf>
    <xf numFmtId="0" fontId="1" fillId="3" borderId="33" xfId="0" applyNumberFormat="1" applyFont="1" applyFill="1" applyBorder="1" applyAlignment="1" applyProtection="1">
      <alignment horizontal="center" vertical="center"/>
      <protection/>
    </xf>
    <xf numFmtId="0" fontId="1" fillId="3" borderId="55" xfId="0" applyNumberFormat="1" applyFont="1" applyFill="1" applyBorder="1" applyAlignment="1" applyProtection="1">
      <alignment horizontal="center" vertical="center"/>
      <protection/>
    </xf>
    <xf numFmtId="0" fontId="2" fillId="3" borderId="49" xfId="0" applyNumberFormat="1" applyFont="1" applyFill="1" applyBorder="1" applyAlignment="1" applyProtection="1">
      <alignment horizontal="center" vertical="center"/>
      <protection/>
    </xf>
    <xf numFmtId="0" fontId="2" fillId="3" borderId="56" xfId="0" applyNumberFormat="1" applyFont="1" applyFill="1"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5" xfId="0" applyNumberFormat="1" applyFont="1" applyFill="1" applyBorder="1" applyAlignment="1" applyProtection="1">
      <alignment horizontal="center" vertical="center" wrapText="1"/>
      <protection/>
    </xf>
    <xf numFmtId="0" fontId="2" fillId="0" borderId="53"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 xfId="0" applyFont="1" applyBorder="1" applyAlignment="1" applyProtection="1">
      <alignment vertical="center"/>
      <protection/>
    </xf>
    <xf numFmtId="0" fontId="0" fillId="2" borderId="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9" xfId="0" applyBorder="1" applyAlignment="1">
      <alignment horizontal="left" vertical="center"/>
    </xf>
    <xf numFmtId="49" fontId="2" fillId="3" borderId="34" xfId="0" applyNumberFormat="1" applyFont="1" applyFill="1" applyBorder="1" applyAlignment="1" applyProtection="1">
      <alignment horizontal="center" vertical="center" wrapText="1"/>
      <protection/>
    </xf>
    <xf numFmtId="49" fontId="1" fillId="3" borderId="33" xfId="0" applyNumberFormat="1" applyFont="1" applyFill="1" applyBorder="1" applyAlignment="1" applyProtection="1">
      <alignment horizontal="center" vertical="center"/>
      <protection/>
    </xf>
    <xf numFmtId="49" fontId="1" fillId="3" borderId="55" xfId="0" applyNumberFormat="1" applyFont="1" applyFill="1" applyBorder="1" applyAlignment="1" applyProtection="1">
      <alignment horizontal="center" vertical="center"/>
      <protection/>
    </xf>
    <xf numFmtId="49" fontId="2" fillId="3" borderId="2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9" xfId="0" applyBorder="1" applyAlignment="1" applyProtection="1">
      <alignment horizontal="center" vertical="center"/>
      <protection/>
    </xf>
    <xf numFmtId="49" fontId="2" fillId="3" borderId="64" xfId="0" applyNumberFormat="1" applyFont="1" applyFill="1" applyBorder="1" applyAlignment="1" applyProtection="1">
      <alignment horizontal="center" vertical="center" wrapText="1"/>
      <protection/>
    </xf>
    <xf numFmtId="49" fontId="2" fillId="3" borderId="55" xfId="0" applyNumberFormat="1" applyFont="1" applyFill="1" applyBorder="1" applyAlignment="1" applyProtection="1">
      <alignment horizontal="center" vertical="center" wrapText="1"/>
      <protection/>
    </xf>
    <xf numFmtId="49" fontId="2" fillId="3" borderId="49" xfId="0" applyNumberFormat="1" applyFont="1" applyFill="1" applyBorder="1" applyAlignment="1" applyProtection="1">
      <alignment horizontal="center" vertical="center"/>
      <protection/>
    </xf>
    <xf numFmtId="49" fontId="2" fillId="3" borderId="56" xfId="0" applyNumberFormat="1" applyFont="1" applyFill="1" applyBorder="1" applyAlignment="1" applyProtection="1">
      <alignment horizontal="center" vertical="center"/>
      <protection/>
    </xf>
    <xf numFmtId="0" fontId="7" fillId="0" borderId="12" xfId="0" applyFont="1" applyBorder="1" applyAlignment="1" applyProtection="1">
      <alignment vertical="top" wrapText="1"/>
      <protection/>
    </xf>
    <xf numFmtId="0" fontId="23" fillId="0" borderId="1" xfId="0" applyFont="1" applyBorder="1" applyAlignment="1" applyProtection="1">
      <alignment vertical="top" wrapText="1"/>
      <protection/>
    </xf>
    <xf numFmtId="0" fontId="7" fillId="0" borderId="1" xfId="0" applyFont="1" applyBorder="1" applyAlignment="1" applyProtection="1">
      <alignment vertical="top" wrapText="1"/>
      <protection/>
    </xf>
    <xf numFmtId="0" fontId="7" fillId="0" borderId="1" xfId="0" applyFont="1" applyBorder="1" applyAlignment="1" applyProtection="1">
      <alignment vertical="top"/>
      <protection/>
    </xf>
    <xf numFmtId="0" fontId="7" fillId="0" borderId="26" xfId="0" applyFont="1" applyBorder="1" applyAlignment="1" applyProtection="1">
      <alignment vertical="top" wrapText="1"/>
      <protection/>
    </xf>
    <xf numFmtId="0" fontId="7" fillId="0" borderId="3" xfId="0" applyFont="1" applyBorder="1" applyAlignment="1" applyProtection="1">
      <alignment vertical="top" wrapText="1"/>
      <protection/>
    </xf>
    <xf numFmtId="0" fontId="7" fillId="0" borderId="1" xfId="0" applyFont="1" applyBorder="1" applyAlignment="1" applyProtection="1">
      <alignment vertical="center" wrapText="1"/>
      <protection/>
    </xf>
    <xf numFmtId="0" fontId="23" fillId="0" borderId="26" xfId="0" applyFont="1" applyBorder="1" applyAlignment="1" applyProtection="1">
      <alignment vertical="top" wrapText="1"/>
      <protection/>
    </xf>
    <xf numFmtId="0" fontId="23" fillId="0" borderId="3" xfId="0" applyFont="1" applyBorder="1" applyAlignment="1" applyProtection="1">
      <alignment vertical="top" wrapText="1"/>
      <protection/>
    </xf>
    <xf numFmtId="0" fontId="2" fillId="0" borderId="1" xfId="0" applyFont="1" applyBorder="1" applyAlignment="1" applyProtection="1">
      <alignment vertical="center" wrapText="1"/>
      <protection/>
    </xf>
    <xf numFmtId="0" fontId="7" fillId="0" borderId="1" xfId="0" applyFont="1" applyBorder="1" applyAlignment="1" applyProtection="1">
      <alignment horizontal="center" vertical="center" wrapText="1"/>
      <protection/>
    </xf>
    <xf numFmtId="164" fontId="7" fillId="2" borderId="1" xfId="0" applyNumberFormat="1" applyFont="1" applyFill="1" applyBorder="1" applyAlignment="1" applyProtection="1">
      <alignment horizontal="center" vertical="center" wrapText="1"/>
      <protection locked="0"/>
    </xf>
    <xf numFmtId="0" fontId="2" fillId="0" borderId="26" xfId="0" applyFont="1" applyBorder="1" applyAlignment="1" applyProtection="1">
      <alignment vertical="top" wrapText="1"/>
      <protection/>
    </xf>
    <xf numFmtId="0" fontId="2" fillId="0" borderId="3" xfId="0" applyFont="1" applyBorder="1" applyAlignment="1" applyProtection="1">
      <alignment vertical="top" wrapText="1"/>
      <protection/>
    </xf>
    <xf numFmtId="0" fontId="2" fillId="0" borderId="26"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9" xfId="0" applyFont="1" applyBorder="1" applyAlignment="1" applyProtection="1">
      <alignment vertical="top"/>
      <protection/>
    </xf>
    <xf numFmtId="0" fontId="7" fillId="0" borderId="1" xfId="0" applyFont="1" applyBorder="1" applyAlignment="1" applyProtection="1">
      <alignment wrapText="1"/>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horizontal="justify" vertical="top" wrapText="1"/>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2" fillId="0" borderId="26"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9" xfId="0" applyFont="1" applyBorder="1" applyAlignment="1" applyProtection="1">
      <alignment/>
      <protection/>
    </xf>
    <xf numFmtId="0" fontId="23" fillId="0" borderId="1" xfId="0" applyFont="1" applyBorder="1" applyAlignment="1" applyProtection="1">
      <alignment horizontal="justify" vertical="top" wrapText="1"/>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0" fillId="0" borderId="3" xfId="0" applyBorder="1" applyAlignment="1" applyProtection="1">
      <alignment/>
      <protection locked="0"/>
    </xf>
    <xf numFmtId="0" fontId="0" fillId="0" borderId="9" xfId="0" applyBorder="1" applyAlignment="1" applyProtection="1">
      <alignment/>
      <protection locked="0"/>
    </xf>
    <xf numFmtId="49" fontId="7" fillId="3" borderId="40"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43" xfId="0" applyNumberFormat="1" applyFont="1" applyFill="1" applyBorder="1" applyAlignment="1" applyProtection="1">
      <alignment horizontal="center" vertical="center" wrapText="1"/>
      <protection/>
    </xf>
    <xf numFmtId="0" fontId="0" fillId="0" borderId="35" xfId="0" applyBorder="1" applyAlignment="1">
      <alignment horizontal="center" vertical="center" wrapText="1"/>
    </xf>
    <xf numFmtId="49" fontId="7" fillId="0" borderId="26"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3" borderId="19"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7" fillId="2" borderId="26" xfId="0" applyFont="1" applyFill="1" applyBorder="1" applyAlignment="1" applyProtection="1">
      <alignment vertical="top"/>
      <protection locked="0"/>
    </xf>
    <xf numFmtId="0" fontId="7" fillId="2" borderId="9" xfId="0" applyFont="1" applyFill="1" applyBorder="1" applyAlignment="1" applyProtection="1">
      <alignment vertical="top"/>
      <protection locked="0"/>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49" fontId="7" fillId="3" borderId="40"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9" fontId="7" fillId="3" borderId="43" xfId="0" applyNumberFormat="1"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40"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43" xfId="0" applyNumberFormat="1" applyFont="1" applyFill="1" applyBorder="1" applyAlignment="1" applyProtection="1">
      <alignment horizontal="center" vertical="center" wrapText="1"/>
      <protection/>
    </xf>
    <xf numFmtId="0" fontId="10" fillId="0" borderId="35" xfId="0" applyFont="1" applyBorder="1" applyAlignment="1">
      <alignment horizontal="center" vertical="center" wrapText="1"/>
    </xf>
    <xf numFmtId="49" fontId="7" fillId="3" borderId="26" xfId="0" applyNumberFormat="1"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41"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0" fillId="0" borderId="43" xfId="0" applyBorder="1" applyAlignment="1" applyProtection="1">
      <alignment horizontal="center" vertical="center" wrapText="1"/>
      <protection locked="0"/>
    </xf>
    <xf numFmtId="0" fontId="7" fillId="0" borderId="26" xfId="0" applyFont="1" applyBorder="1" applyAlignment="1" applyProtection="1">
      <alignment horizontal="left" vertical="center"/>
      <protection locked="0"/>
    </xf>
    <xf numFmtId="0" fontId="0" fillId="0" borderId="9" xfId="0" applyFont="1" applyBorder="1" applyAlignment="1" applyProtection="1">
      <alignment vertical="center"/>
      <protection locked="0"/>
    </xf>
    <xf numFmtId="0" fontId="13" fillId="3" borderId="60"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2" fillId="2" borderId="26" xfId="0" applyNumberFormat="1" applyFont="1" applyFill="1" applyBorder="1" applyAlignment="1" applyProtection="1">
      <alignment vertical="center"/>
      <protection locked="0"/>
    </xf>
    <xf numFmtId="0" fontId="2" fillId="2" borderId="3" xfId="0" applyNumberFormat="1" applyFont="1" applyFill="1" applyBorder="1" applyAlignment="1" applyProtection="1">
      <alignment vertical="center"/>
      <protection locked="0"/>
    </xf>
    <xf numFmtId="0" fontId="2" fillId="2" borderId="9" xfId="0" applyNumberFormat="1" applyFont="1" applyFill="1" applyBorder="1" applyAlignment="1" applyProtection="1">
      <alignment vertical="center"/>
      <protection locked="0"/>
    </xf>
    <xf numFmtId="0" fontId="7" fillId="0" borderId="43" xfId="0" applyFont="1" applyBorder="1" applyAlignment="1" applyProtection="1">
      <alignment horizontal="left" vertical="center"/>
      <protection locked="0"/>
    </xf>
    <xf numFmtId="0" fontId="0" fillId="0" borderId="35" xfId="0" applyFont="1" applyBorder="1" applyAlignment="1" applyProtection="1">
      <alignment vertical="center"/>
      <protection locked="0"/>
    </xf>
    <xf numFmtId="0" fontId="2" fillId="2" borderId="1" xfId="0" applyNumberFormat="1" applyFont="1" applyFill="1" applyBorder="1" applyAlignment="1" applyProtection="1">
      <alignment vertical="center"/>
      <protection/>
    </xf>
    <xf numFmtId="0" fontId="2" fillId="0" borderId="38" xfId="0" applyFont="1" applyBorder="1" applyAlignment="1" applyProtection="1">
      <alignment horizontal="center"/>
      <protection/>
    </xf>
    <xf numFmtId="0" fontId="0" fillId="0" borderId="38" xfId="0" applyBorder="1" applyAlignment="1" applyProtection="1">
      <alignment horizontal="center"/>
      <protection/>
    </xf>
    <xf numFmtId="49" fontId="13" fillId="3" borderId="48" xfId="0" applyNumberFormat="1" applyFont="1" applyFill="1" applyBorder="1" applyAlignment="1" applyProtection="1">
      <alignment horizontal="center" vertical="center" wrapText="1"/>
      <protection/>
    </xf>
    <xf numFmtId="49" fontId="13" fillId="3" borderId="13" xfId="0" applyNumberFormat="1" applyFont="1" applyFill="1" applyBorder="1" applyAlignment="1" applyProtection="1">
      <alignment horizontal="center" vertical="center" wrapText="1"/>
      <protection/>
    </xf>
    <xf numFmtId="0" fontId="13" fillId="3" borderId="27" xfId="0" applyFont="1" applyFill="1" applyBorder="1" applyAlignment="1" applyProtection="1">
      <alignment horizontal="center" vertical="center" wrapText="1"/>
      <protection/>
    </xf>
    <xf numFmtId="0" fontId="0" fillId="0" borderId="47" xfId="0" applyBorder="1" applyAlignment="1">
      <alignment wrapText="1"/>
    </xf>
    <xf numFmtId="0" fontId="13" fillId="3" borderId="30" xfId="0" applyFont="1" applyFill="1" applyBorder="1" applyAlignment="1" applyProtection="1">
      <alignment horizontal="center" vertical="center" wrapText="1"/>
      <protection/>
    </xf>
    <xf numFmtId="0" fontId="0" fillId="0" borderId="42" xfId="0" applyBorder="1" applyAlignment="1">
      <alignment wrapText="1"/>
    </xf>
    <xf numFmtId="0" fontId="13" fillId="3" borderId="5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7" fillId="0" borderId="26"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0" fontId="2" fillId="2" borderId="1" xfId="0" applyNumberFormat="1" applyFont="1" applyFill="1" applyBorder="1" applyAlignment="1" applyProtection="1">
      <alignment vertical="center" wrapText="1"/>
      <protection/>
    </xf>
    <xf numFmtId="49" fontId="7" fillId="3" borderId="59" xfId="0" applyNumberFormat="1" applyFont="1" applyFill="1" applyBorder="1" applyAlignment="1" applyProtection="1">
      <alignment horizontal="center" vertical="center" wrapText="1"/>
      <protection/>
    </xf>
    <xf numFmtId="49" fontId="7" fillId="0" borderId="66" xfId="0" applyNumberFormat="1" applyFont="1" applyBorder="1" applyAlignment="1" applyProtection="1">
      <alignment horizontal="center" vertical="center" wrapText="1"/>
      <protection/>
    </xf>
    <xf numFmtId="0" fontId="7" fillId="3" borderId="48" xfId="0" applyFont="1" applyFill="1" applyBorder="1" applyAlignment="1" applyProtection="1">
      <alignment horizontal="center" vertical="center" wrapText="1"/>
      <protection/>
    </xf>
    <xf numFmtId="0" fontId="7" fillId="3" borderId="15" xfId="0" applyFont="1" applyFill="1" applyBorder="1" applyAlignment="1" applyProtection="1">
      <alignment horizontal="center" vertical="center" wrapText="1"/>
      <protection/>
    </xf>
    <xf numFmtId="49" fontId="7" fillId="3" borderId="27" xfId="0" applyNumberFormat="1" applyFont="1" applyFill="1" applyBorder="1" applyAlignment="1" applyProtection="1">
      <alignment horizontal="center" vertical="center" wrapText="1"/>
      <protection/>
    </xf>
    <xf numFmtId="49" fontId="7" fillId="0" borderId="30" xfId="0" applyNumberFormat="1" applyFont="1" applyBorder="1" applyAlignment="1" applyProtection="1">
      <alignment horizontal="center"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0" borderId="2"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2" fillId="0" borderId="26" xfId="0" applyFont="1" applyBorder="1" applyAlignment="1" applyProtection="1">
      <alignment vertical="center" wrapText="1"/>
      <protection/>
    </xf>
    <xf numFmtId="0" fontId="2" fillId="0" borderId="9" xfId="0" applyFont="1" applyBorder="1" applyAlignment="1" applyProtection="1">
      <alignment vertical="center" wrapText="1"/>
      <protection/>
    </xf>
    <xf numFmtId="0" fontId="24" fillId="0" borderId="0" xfId="0" applyFont="1" applyAlignment="1">
      <alignment horizontal="center"/>
    </xf>
    <xf numFmtId="14" fontId="0" fillId="2" borderId="41" xfId="0" applyNumberFormat="1" applyFill="1" applyBorder="1" applyAlignment="1" applyProtection="1">
      <alignment horizontal="left"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14"/>
  <sheetViews>
    <sheetView showGridLines="0" zoomScale="85" zoomScaleNormal="85" workbookViewId="0" topLeftCell="A397">
      <selection activeCell="A395" sqref="A395:I397"/>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9" t="s">
        <v>779</v>
      </c>
      <c r="B1" s="603" t="s">
        <v>62</v>
      </c>
      <c r="C1" s="463"/>
      <c r="D1" s="463"/>
      <c r="E1" s="463"/>
      <c r="F1" s="463"/>
      <c r="G1" s="276"/>
      <c r="H1" s="276"/>
      <c r="I1" s="276"/>
    </row>
    <row r="2" spans="1:9" ht="17.25" customHeight="1">
      <c r="A2" s="369" t="s">
        <v>63</v>
      </c>
      <c r="B2" s="604"/>
      <c r="C2" s="604"/>
      <c r="D2" s="604"/>
      <c r="E2" s="604"/>
      <c r="F2" s="604"/>
      <c r="G2" s="604"/>
      <c r="H2" s="604"/>
      <c r="I2" s="604"/>
    </row>
    <row r="3" spans="2:9" ht="18" customHeight="1">
      <c r="B3" s="369" t="s">
        <v>157</v>
      </c>
      <c r="C3" s="370"/>
      <c r="D3" s="370"/>
      <c r="E3" s="370"/>
      <c r="F3" s="370"/>
      <c r="G3" s="274"/>
      <c r="H3" s="277"/>
      <c r="I3" s="274"/>
    </row>
    <row r="4" spans="1:9" ht="15.75">
      <c r="A4" s="504" t="s">
        <v>257</v>
      </c>
      <c r="B4" s="461"/>
      <c r="C4" s="155"/>
      <c r="D4" s="601"/>
      <c r="E4" s="602"/>
      <c r="F4" s="602"/>
      <c r="G4" s="602"/>
      <c r="H4" s="602"/>
      <c r="I4" s="280"/>
    </row>
    <row r="5" spans="1:9" ht="13.5" thickBot="1">
      <c r="A5" s="154"/>
      <c r="B5" s="156"/>
      <c r="C5" s="155"/>
      <c r="D5" s="601"/>
      <c r="E5" s="602"/>
      <c r="F5" s="602"/>
      <c r="G5" s="602"/>
      <c r="H5" s="602"/>
      <c r="I5" s="280"/>
    </row>
    <row r="6" spans="1:9" ht="13.5" thickBot="1">
      <c r="A6" s="157" t="s">
        <v>64</v>
      </c>
      <c r="B6" s="16" t="s">
        <v>892</v>
      </c>
      <c r="C6" s="23"/>
      <c r="D6" s="158" t="s">
        <v>265</v>
      </c>
      <c r="E6" s="508" t="s">
        <v>893</v>
      </c>
      <c r="F6" s="584"/>
      <c r="G6" s="584"/>
      <c r="H6" s="584"/>
      <c r="I6" s="585"/>
    </row>
    <row r="7" spans="1:9" s="155" customFormat="1" ht="13.5" thickBot="1">
      <c r="A7" s="264"/>
      <c r="B7" s="103"/>
      <c r="C7" s="164"/>
      <c r="D7" s="210"/>
      <c r="E7" s="103"/>
      <c r="F7" s="234"/>
      <c r="G7" s="234"/>
      <c r="H7" s="234"/>
      <c r="I7" s="234"/>
    </row>
    <row r="8" spans="1:9" ht="13.5" thickBot="1">
      <c r="A8" s="157" t="s">
        <v>785</v>
      </c>
      <c r="B8" s="213" t="s">
        <v>786</v>
      </c>
      <c r="C8" s="17" t="s">
        <v>894</v>
      </c>
      <c r="D8" s="213" t="s">
        <v>787</v>
      </c>
      <c r="E8" s="17" t="s">
        <v>895</v>
      </c>
      <c r="F8" s="211"/>
      <c r="G8" s="211"/>
      <c r="H8" s="211"/>
      <c r="I8" s="212"/>
    </row>
    <row r="9" spans="1:9" ht="13.5" customHeight="1" thickBot="1">
      <c r="A9" s="156"/>
      <c r="B9" s="24"/>
      <c r="C9" s="25"/>
      <c r="D9" s="278"/>
      <c r="E9" s="24"/>
      <c r="F9" s="24"/>
      <c r="G9" s="26"/>
      <c r="H9" s="26"/>
      <c r="I9" s="26"/>
    </row>
    <row r="10" spans="1:9" ht="13.5" thickBot="1">
      <c r="A10" s="157" t="s">
        <v>667</v>
      </c>
      <c r="B10" s="508" t="s">
        <v>202</v>
      </c>
      <c r="C10" s="586"/>
      <c r="D10" s="586"/>
      <c r="E10" s="586"/>
      <c r="F10" s="586"/>
      <c r="G10" s="586"/>
      <c r="H10" s="586"/>
      <c r="I10" s="587"/>
    </row>
    <row r="11" spans="1:9" s="27" customFormat="1" ht="13.5" customHeight="1" thickBot="1">
      <c r="A11" s="25"/>
      <c r="B11" s="25"/>
      <c r="C11" s="25"/>
      <c r="E11" s="25"/>
      <c r="F11" s="25"/>
      <c r="G11" s="25"/>
      <c r="H11" s="25"/>
      <c r="I11" s="25"/>
    </row>
    <row r="12" spans="1:9" ht="18.75" customHeight="1" thickBot="1">
      <c r="A12" s="159" t="s">
        <v>258</v>
      </c>
      <c r="B12" s="508" t="s">
        <v>896</v>
      </c>
      <c r="C12" s="514"/>
      <c r="D12" s="514"/>
      <c r="E12" s="514"/>
      <c r="F12" s="514"/>
      <c r="G12" s="514"/>
      <c r="H12" s="514"/>
      <c r="I12" s="515"/>
    </row>
    <row r="13" spans="1:9" ht="9.75" customHeight="1" thickBot="1">
      <c r="A13" s="25"/>
      <c r="B13" s="23"/>
      <c r="C13" s="23"/>
      <c r="D13" s="23"/>
      <c r="E13" s="23"/>
      <c r="F13" s="23"/>
      <c r="G13" s="23"/>
      <c r="H13" s="23"/>
      <c r="I13" s="23"/>
    </row>
    <row r="14" spans="1:9" ht="12.75">
      <c r="A14" s="153" t="s">
        <v>266</v>
      </c>
      <c r="B14" s="510"/>
      <c r="C14" s="510"/>
      <c r="D14" s="28"/>
      <c r="E14" s="28"/>
      <c r="F14" s="28"/>
      <c r="G14" s="28"/>
      <c r="H14" s="28"/>
      <c r="I14" s="29"/>
    </row>
    <row r="15" spans="1:9" ht="12.75">
      <c r="A15" s="160" t="s">
        <v>259</v>
      </c>
      <c r="B15" s="598" t="s">
        <v>897</v>
      </c>
      <c r="C15" s="599"/>
      <c r="D15" s="599"/>
      <c r="E15" s="599"/>
      <c r="F15" s="599"/>
      <c r="G15" s="599"/>
      <c r="H15" s="599"/>
      <c r="I15" s="600"/>
    </row>
    <row r="16" spans="1:9" ht="12.75">
      <c r="A16" s="160" t="s">
        <v>287</v>
      </c>
      <c r="B16" s="598" t="s">
        <v>898</v>
      </c>
      <c r="C16" s="599"/>
      <c r="D16" s="599"/>
      <c r="E16" s="599"/>
      <c r="F16" s="599"/>
      <c r="G16" s="599"/>
      <c r="H16" s="599"/>
      <c r="I16" s="600"/>
    </row>
    <row r="17" spans="1:9" ht="13.5" thickBot="1">
      <c r="A17" s="161" t="s">
        <v>251</v>
      </c>
      <c r="B17" s="511" t="s">
        <v>899</v>
      </c>
      <c r="C17" s="512"/>
      <c r="D17" s="512"/>
      <c r="E17" s="512"/>
      <c r="F17" s="512"/>
      <c r="G17" s="512"/>
      <c r="H17" s="512"/>
      <c r="I17" s="513"/>
    </row>
    <row r="18" spans="1:9" ht="9.75" customHeight="1" thickBot="1">
      <c r="A18" s="30"/>
      <c r="B18" s="23"/>
      <c r="C18" s="21"/>
      <c r="I18" s="23"/>
    </row>
    <row r="19" spans="1:9" ht="13.5" thickBot="1">
      <c r="A19" s="157" t="s">
        <v>275</v>
      </c>
      <c r="B19" s="508" t="s">
        <v>900</v>
      </c>
      <c r="C19" s="508"/>
      <c r="D19" s="508"/>
      <c r="E19" s="508"/>
      <c r="F19" s="508"/>
      <c r="G19" s="508"/>
      <c r="H19" s="508"/>
      <c r="I19" s="509"/>
    </row>
    <row r="20" spans="1:9" ht="9.75" customHeight="1" thickBot="1">
      <c r="A20" s="23"/>
      <c r="B20" s="23"/>
      <c r="C20" s="23"/>
      <c r="I20" s="23"/>
    </row>
    <row r="21" spans="1:9" ht="13.5" thickBot="1">
      <c r="A21" s="157" t="s">
        <v>267</v>
      </c>
      <c r="B21" s="162" t="s">
        <v>260</v>
      </c>
      <c r="C21" s="17" t="s">
        <v>369</v>
      </c>
      <c r="D21" s="217"/>
      <c r="E21" s="162" t="s">
        <v>261</v>
      </c>
      <c r="F21" s="508" t="s">
        <v>901</v>
      </c>
      <c r="G21" s="514"/>
      <c r="H21" s="514"/>
      <c r="I21" s="515"/>
    </row>
    <row r="22" spans="1:9" ht="9.75" customHeight="1" thickBot="1">
      <c r="A22" s="22"/>
      <c r="B22" s="22"/>
      <c r="C22" s="25"/>
      <c r="D22" s="23"/>
      <c r="E22" s="22"/>
      <c r="I22" s="23"/>
    </row>
    <row r="23" spans="1:9" ht="13.5" thickBot="1">
      <c r="A23" s="157" t="s">
        <v>268</v>
      </c>
      <c r="B23" s="162" t="s">
        <v>260</v>
      </c>
      <c r="C23" s="17" t="s">
        <v>369</v>
      </c>
      <c r="D23" s="217"/>
      <c r="E23" s="162" t="s">
        <v>261</v>
      </c>
      <c r="F23" s="508" t="s">
        <v>902</v>
      </c>
      <c r="G23" s="514"/>
      <c r="H23" s="514"/>
      <c r="I23" s="515"/>
    </row>
    <row r="24" spans="1:9" ht="13.5" thickBot="1">
      <c r="A24" s="23"/>
      <c r="B24" s="23"/>
      <c r="C24" s="23"/>
      <c r="E24" s="23"/>
      <c r="F24" s="23"/>
      <c r="G24" s="23"/>
      <c r="H24" s="23"/>
      <c r="I24" s="23"/>
    </row>
    <row r="25" spans="1:9" ht="13.5" thickBot="1">
      <c r="A25" s="157" t="s">
        <v>519</v>
      </c>
      <c r="B25" s="501" t="s">
        <v>903</v>
      </c>
      <c r="C25" s="514"/>
      <c r="D25" s="514"/>
      <c r="E25" s="514"/>
      <c r="F25" s="514"/>
      <c r="G25" s="514"/>
      <c r="H25" s="514"/>
      <c r="I25" s="515"/>
    </row>
    <row r="26" spans="1:9" ht="7.5" customHeight="1" thickBot="1">
      <c r="A26" s="22"/>
      <c r="B26" s="24"/>
      <c r="C26" s="24"/>
      <c r="D26" s="31"/>
      <c r="E26" s="31"/>
      <c r="F26" s="31"/>
      <c r="G26" s="31"/>
      <c r="H26" s="31"/>
      <c r="I26" s="31"/>
    </row>
    <row r="27" spans="1:9" ht="13.5" thickBot="1">
      <c r="A27" s="157" t="s">
        <v>262</v>
      </c>
      <c r="B27" s="501" t="s">
        <v>904</v>
      </c>
      <c r="C27" s="502"/>
      <c r="D27" s="502"/>
      <c r="E27" s="502"/>
      <c r="F27" s="502"/>
      <c r="G27" s="502"/>
      <c r="H27" s="502"/>
      <c r="I27" s="503"/>
    </row>
    <row r="28" spans="1:9" ht="9.75" customHeight="1" thickBot="1">
      <c r="A28" s="23"/>
      <c r="B28" s="23"/>
      <c r="C28" s="23"/>
      <c r="D28" s="23"/>
      <c r="E28" s="23"/>
      <c r="F28" s="23"/>
      <c r="G28" s="23"/>
      <c r="H28" s="23"/>
      <c r="I28" s="32"/>
    </row>
    <row r="29" spans="1:9" ht="13.5" thickBot="1">
      <c r="A29" s="157" t="s">
        <v>269</v>
      </c>
      <c r="B29" s="508" t="s">
        <v>905</v>
      </c>
      <c r="C29" s="597"/>
      <c r="D29" s="23"/>
      <c r="E29" s="444" t="s">
        <v>629</v>
      </c>
      <c r="F29" s="445"/>
      <c r="G29" s="508" t="s">
        <v>748</v>
      </c>
      <c r="H29" s="508"/>
      <c r="I29" s="597"/>
    </row>
    <row r="30" spans="1:9" ht="9.75" customHeight="1" thickBot="1">
      <c r="A30" s="21"/>
      <c r="B30" s="23"/>
      <c r="C30" s="23"/>
      <c r="D30" s="23"/>
      <c r="E30" s="23"/>
      <c r="F30" s="23"/>
      <c r="G30" s="23"/>
      <c r="H30" s="23"/>
      <c r="I30" s="23"/>
    </row>
    <row r="31" spans="1:9" ht="9.75" customHeight="1">
      <c r="A31" s="521" t="s">
        <v>270</v>
      </c>
      <c r="B31" s="590" t="s">
        <v>906</v>
      </c>
      <c r="C31" s="591"/>
      <c r="D31" s="591"/>
      <c r="E31" s="591"/>
      <c r="F31" s="591"/>
      <c r="G31" s="591"/>
      <c r="H31" s="591"/>
      <c r="I31" s="592"/>
    </row>
    <row r="32" spans="1:9" ht="9.75" customHeight="1">
      <c r="A32" s="588"/>
      <c r="B32" s="593"/>
      <c r="C32" s="593"/>
      <c r="D32" s="593"/>
      <c r="E32" s="593"/>
      <c r="F32" s="593"/>
      <c r="G32" s="593"/>
      <c r="H32" s="593"/>
      <c r="I32" s="594"/>
    </row>
    <row r="33" spans="1:9" ht="13.5" thickBot="1">
      <c r="A33" s="589"/>
      <c r="B33" s="595"/>
      <c r="C33" s="595"/>
      <c r="D33" s="595"/>
      <c r="E33" s="595"/>
      <c r="F33" s="595"/>
      <c r="G33" s="595"/>
      <c r="H33" s="595"/>
      <c r="I33" s="596"/>
    </row>
    <row r="34" spans="1:9" ht="13.5" thickBot="1">
      <c r="A34" s="22"/>
      <c r="B34" s="103"/>
      <c r="C34" s="104"/>
      <c r="D34" s="104"/>
      <c r="E34" s="104"/>
      <c r="F34" s="104"/>
      <c r="G34" s="104"/>
      <c r="H34" s="104"/>
      <c r="I34" s="104"/>
    </row>
    <row r="35" spans="1:9" ht="26.25" customHeight="1">
      <c r="A35" s="436" t="s">
        <v>794</v>
      </c>
      <c r="B35" s="616" t="s">
        <v>203</v>
      </c>
      <c r="C35" s="631" t="s">
        <v>793</v>
      </c>
      <c r="D35" s="632"/>
      <c r="E35" s="632"/>
      <c r="F35" s="572" t="s">
        <v>904</v>
      </c>
      <c r="G35" s="573"/>
      <c r="H35" s="573"/>
      <c r="I35" s="574"/>
    </row>
    <row r="36" spans="1:9" ht="12.75">
      <c r="A36" s="614"/>
      <c r="B36" s="617"/>
      <c r="C36" s="633"/>
      <c r="D36" s="633"/>
      <c r="E36" s="633"/>
      <c r="F36" s="575"/>
      <c r="G36" s="575"/>
      <c r="H36" s="575"/>
      <c r="I36" s="576"/>
    </row>
    <row r="37" spans="1:9" ht="12.75">
      <c r="A37" s="614"/>
      <c r="B37" s="617"/>
      <c r="C37" s="633"/>
      <c r="D37" s="633"/>
      <c r="E37" s="633"/>
      <c r="F37" s="575"/>
      <c r="G37" s="575"/>
      <c r="H37" s="575"/>
      <c r="I37" s="576"/>
    </row>
    <row r="38" spans="1:9" ht="12.75">
      <c r="A38" s="614"/>
      <c r="B38" s="617"/>
      <c r="C38" s="392" t="s">
        <v>663</v>
      </c>
      <c r="D38" s="621"/>
      <c r="E38" s="621"/>
      <c r="F38" s="916">
        <v>40302</v>
      </c>
      <c r="G38" s="624"/>
      <c r="H38" s="624"/>
      <c r="I38" s="625"/>
    </row>
    <row r="39" spans="1:9" ht="12.75">
      <c r="A39" s="614"/>
      <c r="B39" s="617"/>
      <c r="C39" s="622"/>
      <c r="D39" s="623"/>
      <c r="E39" s="623"/>
      <c r="F39" s="626"/>
      <c r="G39" s="626"/>
      <c r="H39" s="626"/>
      <c r="I39" s="627"/>
    </row>
    <row r="40" spans="1:9" ht="13.5" thickBot="1">
      <c r="A40" s="615"/>
      <c r="B40" s="618"/>
      <c r="C40" s="619" t="s">
        <v>780</v>
      </c>
      <c r="D40" s="620"/>
      <c r="E40" s="620"/>
      <c r="F40" s="628"/>
      <c r="G40" s="629"/>
      <c r="H40" s="629"/>
      <c r="I40" s="630"/>
    </row>
    <row r="41" spans="1:9" ht="13.5" thickBot="1">
      <c r="A41" s="275"/>
      <c r="B41" s="187"/>
      <c r="C41" s="187"/>
      <c r="D41" s="187"/>
      <c r="E41" s="187"/>
      <c r="F41" s="187"/>
      <c r="G41" s="187"/>
      <c r="H41" s="187"/>
      <c r="I41" s="187"/>
    </row>
    <row r="42" spans="1:9" ht="12.75">
      <c r="A42" s="605" t="s">
        <v>30</v>
      </c>
      <c r="B42" s="608" t="s">
        <v>558</v>
      </c>
      <c r="C42" s="608"/>
      <c r="D42" s="608"/>
      <c r="E42" s="608"/>
      <c r="F42" s="608"/>
      <c r="G42" s="608"/>
      <c r="H42" s="608"/>
      <c r="I42" s="609"/>
    </row>
    <row r="43" spans="1:14" ht="12.75">
      <c r="A43" s="606"/>
      <c r="B43" s="610"/>
      <c r="C43" s="610"/>
      <c r="D43" s="610"/>
      <c r="E43" s="610"/>
      <c r="F43" s="610"/>
      <c r="G43" s="610"/>
      <c r="H43" s="610"/>
      <c r="I43" s="611"/>
      <c r="J43" s="23"/>
      <c r="K43" s="23"/>
      <c r="L43" s="23"/>
      <c r="M43" s="23"/>
      <c r="N43" s="23"/>
    </row>
    <row r="44" spans="1:14" ht="12.75">
      <c r="A44" s="606"/>
      <c r="B44" s="610"/>
      <c r="C44" s="610"/>
      <c r="D44" s="610"/>
      <c r="E44" s="610"/>
      <c r="F44" s="610"/>
      <c r="G44" s="610"/>
      <c r="H44" s="610"/>
      <c r="I44" s="611"/>
      <c r="J44" s="23"/>
      <c r="K44" s="23"/>
      <c r="L44" s="23"/>
      <c r="M44" s="23"/>
      <c r="N44" s="23"/>
    </row>
    <row r="45" spans="1:14" ht="12.75">
      <c r="A45" s="606"/>
      <c r="B45" s="610"/>
      <c r="C45" s="610"/>
      <c r="D45" s="610"/>
      <c r="E45" s="610"/>
      <c r="F45" s="610"/>
      <c r="G45" s="610"/>
      <c r="H45" s="610"/>
      <c r="I45" s="611"/>
      <c r="J45" s="23"/>
      <c r="K45" s="23"/>
      <c r="L45" s="23"/>
      <c r="M45" s="23"/>
      <c r="N45" s="23"/>
    </row>
    <row r="46" spans="1:14" ht="12.75">
      <c r="A46" s="606"/>
      <c r="B46" s="610"/>
      <c r="C46" s="610"/>
      <c r="D46" s="610"/>
      <c r="E46" s="610"/>
      <c r="F46" s="610"/>
      <c r="G46" s="610"/>
      <c r="H46" s="610"/>
      <c r="I46" s="611"/>
      <c r="J46" s="23"/>
      <c r="K46" s="23"/>
      <c r="L46" s="23"/>
      <c r="M46" s="23"/>
      <c r="N46" s="23"/>
    </row>
    <row r="47" spans="1:14" ht="12.75">
      <c r="A47" s="606"/>
      <c r="B47" s="610"/>
      <c r="C47" s="610"/>
      <c r="D47" s="610"/>
      <c r="E47" s="610"/>
      <c r="F47" s="610"/>
      <c r="G47" s="610"/>
      <c r="H47" s="610"/>
      <c r="I47" s="611"/>
      <c r="J47" s="23"/>
      <c r="K47" s="23"/>
      <c r="L47" s="23"/>
      <c r="M47" s="23"/>
      <c r="N47" s="23"/>
    </row>
    <row r="48" spans="1:14" ht="13.5" thickBot="1">
      <c r="A48" s="607"/>
      <c r="B48" s="612"/>
      <c r="C48" s="612"/>
      <c r="D48" s="612"/>
      <c r="E48" s="612"/>
      <c r="F48" s="612"/>
      <c r="G48" s="612"/>
      <c r="H48" s="612"/>
      <c r="I48" s="613"/>
      <c r="J48" s="23"/>
      <c r="K48" s="23"/>
      <c r="L48" s="23"/>
      <c r="M48" s="23"/>
      <c r="N48" s="23"/>
    </row>
    <row r="49" spans="1:9" ht="12.75">
      <c r="A49" s="164"/>
      <c r="B49" s="164"/>
      <c r="C49" s="235"/>
      <c r="D49" s="33"/>
      <c r="E49" s="33"/>
      <c r="F49" s="23"/>
      <c r="G49" s="23"/>
      <c r="H49" s="23"/>
      <c r="I49" s="23"/>
    </row>
    <row r="50" spans="1:9" ht="15">
      <c r="A50" s="504" t="s">
        <v>1</v>
      </c>
      <c r="B50" s="505"/>
      <c r="C50" s="505"/>
      <c r="D50" s="23"/>
      <c r="E50" s="23"/>
      <c r="F50" s="23"/>
      <c r="G50" s="23"/>
      <c r="H50" s="23"/>
      <c r="I50" s="23"/>
    </row>
    <row r="51" spans="1:9" ht="15">
      <c r="A51" s="218"/>
      <c r="B51" s="219"/>
      <c r="C51" s="219"/>
      <c r="D51" s="23"/>
      <c r="E51" s="23"/>
      <c r="F51" s="23"/>
      <c r="G51" s="23"/>
      <c r="H51" s="23"/>
      <c r="I51" s="23"/>
    </row>
    <row r="52" spans="1:9" ht="15.75" customHeight="1">
      <c r="A52" s="331" t="s">
        <v>283</v>
      </c>
      <c r="B52" s="327"/>
      <c r="C52" s="327"/>
      <c r="D52" s="327"/>
      <c r="E52" s="327"/>
      <c r="F52" s="328"/>
      <c r="G52" s="324" t="s">
        <v>907</v>
      </c>
      <c r="H52" s="325"/>
      <c r="I52" s="326"/>
    </row>
    <row r="53" spans="1:9" ht="15.75" thickBot="1">
      <c r="A53" s="218"/>
      <c r="B53" s="219"/>
      <c r="C53" s="219"/>
      <c r="D53" s="23"/>
      <c r="E53" s="23"/>
      <c r="F53" s="23"/>
      <c r="G53" s="23"/>
      <c r="H53" s="23"/>
      <c r="I53" s="23"/>
    </row>
    <row r="54" spans="1:9" ht="13.5" thickBot="1">
      <c r="A54" s="506" t="s">
        <v>65</v>
      </c>
      <c r="B54" s="507"/>
      <c r="C54" s="583" t="s">
        <v>25</v>
      </c>
      <c r="D54" s="583"/>
      <c r="E54" s="583"/>
      <c r="F54" s="579" t="s">
        <v>588</v>
      </c>
      <c r="G54" s="579"/>
      <c r="H54" s="579"/>
      <c r="I54" s="580"/>
    </row>
    <row r="55" spans="1:9" ht="12.75">
      <c r="A55" s="567" t="s">
        <v>720</v>
      </c>
      <c r="B55" s="568"/>
      <c r="C55" s="581" t="s">
        <v>26</v>
      </c>
      <c r="D55" s="582"/>
      <c r="E55" s="582"/>
      <c r="F55" s="577" t="s">
        <v>2</v>
      </c>
      <c r="G55" s="577"/>
      <c r="H55" s="577"/>
      <c r="I55" s="578"/>
    </row>
    <row r="56" spans="1:9" ht="12.75">
      <c r="A56" s="569"/>
      <c r="B56" s="570"/>
      <c r="C56" s="485" t="s">
        <v>27</v>
      </c>
      <c r="D56" s="486"/>
      <c r="E56" s="486"/>
      <c r="F56" s="448" t="s">
        <v>3</v>
      </c>
      <c r="G56" s="448"/>
      <c r="H56" s="448"/>
      <c r="I56" s="449"/>
    </row>
    <row r="57" spans="1:9" ht="12.75">
      <c r="A57" s="569"/>
      <c r="B57" s="570"/>
      <c r="C57" s="485" t="s">
        <v>457</v>
      </c>
      <c r="D57" s="486"/>
      <c r="E57" s="486"/>
      <c r="F57" s="448" t="s">
        <v>589</v>
      </c>
      <c r="G57" s="448"/>
      <c r="H57" s="448"/>
      <c r="I57" s="449"/>
    </row>
    <row r="58" spans="1:9" ht="12.75">
      <c r="A58" s="569"/>
      <c r="B58" s="570"/>
      <c r="C58" s="485" t="s">
        <v>455</v>
      </c>
      <c r="D58" s="486"/>
      <c r="E58" s="486"/>
      <c r="F58" s="448" t="s">
        <v>367</v>
      </c>
      <c r="G58" s="448"/>
      <c r="H58" s="448"/>
      <c r="I58" s="449"/>
    </row>
    <row r="59" spans="1:9" ht="25.5" customHeight="1">
      <c r="A59" s="478"/>
      <c r="B59" s="479"/>
      <c r="C59" s="485" t="s">
        <v>28</v>
      </c>
      <c r="D59" s="486"/>
      <c r="E59" s="486"/>
      <c r="F59" s="448" t="s">
        <v>4</v>
      </c>
      <c r="G59" s="448"/>
      <c r="H59" s="448"/>
      <c r="I59" s="449"/>
    </row>
    <row r="60" spans="1:9" ht="26.25" customHeight="1">
      <c r="A60" s="480"/>
      <c r="B60" s="479"/>
      <c r="C60" s="450" t="s">
        <v>29</v>
      </c>
      <c r="D60" s="451"/>
      <c r="E60" s="452"/>
      <c r="F60" s="488" t="s">
        <v>5</v>
      </c>
      <c r="G60" s="488"/>
      <c r="H60" s="488"/>
      <c r="I60" s="489"/>
    </row>
    <row r="61" spans="1:9" ht="26.25" customHeight="1" thickBot="1">
      <c r="A61" s="481"/>
      <c r="B61" s="482"/>
      <c r="C61" s="453"/>
      <c r="D61" s="454"/>
      <c r="E61" s="455"/>
      <c r="F61" s="490"/>
      <c r="G61" s="490"/>
      <c r="H61" s="490"/>
      <c r="I61" s="491"/>
    </row>
    <row r="62" spans="1:9" ht="13.5" thickBot="1">
      <c r="A62" s="236" t="s">
        <v>722</v>
      </c>
      <c r="B62" s="237"/>
      <c r="C62" s="235"/>
      <c r="D62" s="235"/>
      <c r="E62" s="235"/>
      <c r="F62" s="164"/>
      <c r="G62" s="164"/>
      <c r="H62" s="164"/>
      <c r="I62" s="164"/>
    </row>
    <row r="63" spans="1:9" ht="12.75">
      <c r="A63" s="487" t="s">
        <v>66</v>
      </c>
      <c r="B63" s="483"/>
      <c r="C63" s="483" t="s">
        <v>25</v>
      </c>
      <c r="D63" s="484"/>
      <c r="E63" s="484"/>
      <c r="F63" s="476" t="s">
        <v>588</v>
      </c>
      <c r="G63" s="476"/>
      <c r="H63" s="476"/>
      <c r="I63" s="477"/>
    </row>
    <row r="64" spans="1:9" ht="12.75">
      <c r="A64" s="456" t="s">
        <v>721</v>
      </c>
      <c r="B64" s="457"/>
      <c r="C64" s="531" t="s">
        <v>724</v>
      </c>
      <c r="D64" s="532"/>
      <c r="E64" s="533"/>
      <c r="F64" s="546" t="s">
        <v>692</v>
      </c>
      <c r="G64" s="547"/>
      <c r="H64" s="547"/>
      <c r="I64" s="489"/>
    </row>
    <row r="65" spans="1:9" ht="21" customHeight="1">
      <c r="A65" s="458" t="s">
        <v>19</v>
      </c>
      <c r="B65" s="459"/>
      <c r="C65" s="474"/>
      <c r="D65" s="474"/>
      <c r="E65" s="475"/>
      <c r="F65" s="337"/>
      <c r="G65" s="338"/>
      <c r="H65" s="338"/>
      <c r="I65" s="500"/>
    </row>
    <row r="66" spans="1:9" ht="90.75" customHeight="1">
      <c r="A66" s="460"/>
      <c r="B66" s="459"/>
      <c r="C66" s="399" t="s">
        <v>725</v>
      </c>
      <c r="D66" s="400"/>
      <c r="E66" s="400"/>
      <c r="F66" s="401" t="s">
        <v>693</v>
      </c>
      <c r="G66" s="401"/>
      <c r="H66" s="401"/>
      <c r="I66" s="402"/>
    </row>
    <row r="67" spans="1:9" ht="21.75" customHeight="1">
      <c r="A67" s="434" t="s">
        <v>723</v>
      </c>
      <c r="B67" s="435"/>
      <c r="C67" s="399" t="s">
        <v>726</v>
      </c>
      <c r="D67" s="400"/>
      <c r="E67" s="400"/>
      <c r="F67" s="401" t="s">
        <v>694</v>
      </c>
      <c r="G67" s="401"/>
      <c r="H67" s="401"/>
      <c r="I67" s="402"/>
    </row>
    <row r="68" spans="1:9" ht="21.75" customHeight="1">
      <c r="A68" s="267"/>
      <c r="B68" s="266"/>
      <c r="C68" s="399" t="s">
        <v>727</v>
      </c>
      <c r="D68" s="400"/>
      <c r="E68" s="400"/>
      <c r="F68" s="401" t="s">
        <v>695</v>
      </c>
      <c r="G68" s="401"/>
      <c r="H68" s="401"/>
      <c r="I68" s="402"/>
    </row>
    <row r="69" spans="1:9" ht="21.75" customHeight="1" thickBot="1">
      <c r="A69" s="268"/>
      <c r="B69" s="269"/>
      <c r="C69" s="494" t="s">
        <v>728</v>
      </c>
      <c r="D69" s="495"/>
      <c r="E69" s="495"/>
      <c r="F69" s="469" t="s">
        <v>696</v>
      </c>
      <c r="G69" s="469"/>
      <c r="H69" s="469"/>
      <c r="I69" s="470"/>
    </row>
    <row r="70" spans="1:9" ht="13.5" thickBot="1">
      <c r="A70" s="519"/>
      <c r="B70" s="520"/>
      <c r="C70" s="520"/>
      <c r="D70" s="520"/>
      <c r="E70" s="520"/>
      <c r="F70" s="520"/>
      <c r="G70" s="520"/>
      <c r="H70" s="520"/>
      <c r="I70" s="520"/>
    </row>
    <row r="71" spans="1:9" ht="13.5" thickBot="1">
      <c r="A71" s="444" t="s">
        <v>691</v>
      </c>
      <c r="B71" s="445"/>
      <c r="C71" s="496"/>
      <c r="D71" s="446"/>
      <c r="E71" s="447"/>
      <c r="F71" s="132" t="s">
        <v>908</v>
      </c>
      <c r="G71" s="23"/>
      <c r="H71" s="23"/>
      <c r="I71" s="23"/>
    </row>
    <row r="72" spans="1:9" ht="15.75">
      <c r="A72" s="461" t="s">
        <v>690</v>
      </c>
      <c r="B72" s="462"/>
      <c r="C72" s="462"/>
      <c r="D72" s="462"/>
      <c r="E72" s="462"/>
      <c r="F72" s="462"/>
      <c r="G72" s="463"/>
      <c r="H72" s="463"/>
      <c r="I72" s="463"/>
    </row>
    <row r="73" spans="1:9" ht="13.5" thickBot="1">
      <c r="A73" s="156"/>
      <c r="B73" s="22"/>
      <c r="C73" s="23"/>
      <c r="D73" s="23"/>
      <c r="E73" s="23"/>
      <c r="F73" s="23"/>
      <c r="G73" s="23"/>
      <c r="H73" s="23"/>
      <c r="I73" s="23"/>
    </row>
    <row r="74" spans="1:9" ht="13.5" thickBot="1">
      <c r="A74" s="521" t="s">
        <v>522</v>
      </c>
      <c r="B74" s="522"/>
      <c r="C74" s="522"/>
      <c r="D74" s="522"/>
      <c r="E74" s="522"/>
      <c r="F74" s="522"/>
      <c r="G74" s="522"/>
      <c r="H74" s="522"/>
      <c r="I74" s="523"/>
    </row>
    <row r="75" spans="1:9" ht="12.75">
      <c r="A75" s="524" t="s">
        <v>559</v>
      </c>
      <c r="B75" s="525"/>
      <c r="C75" s="526"/>
      <c r="D75" s="526"/>
      <c r="E75" s="526"/>
      <c r="F75" s="526"/>
      <c r="G75" s="526"/>
      <c r="H75" s="526"/>
      <c r="I75" s="527"/>
    </row>
    <row r="76" spans="1:9" ht="13.5" thickBot="1">
      <c r="A76" s="528"/>
      <c r="B76" s="529"/>
      <c r="C76" s="529"/>
      <c r="D76" s="529"/>
      <c r="E76" s="529"/>
      <c r="F76" s="529"/>
      <c r="G76" s="529"/>
      <c r="H76" s="529"/>
      <c r="I76" s="530"/>
    </row>
    <row r="77" spans="1:9" ht="13.5" thickBot="1">
      <c r="A77" s="190"/>
      <c r="B77" s="190"/>
      <c r="C77" s="190"/>
      <c r="D77" s="190"/>
      <c r="E77" s="190"/>
      <c r="F77" s="190"/>
      <c r="G77" s="190"/>
      <c r="H77" s="190"/>
      <c r="I77" s="190"/>
    </row>
    <row r="78" spans="1:9" ht="13.5" thickBot="1">
      <c r="A78" s="163" t="s">
        <v>520</v>
      </c>
      <c r="B78" s="38" t="s">
        <v>951</v>
      </c>
      <c r="C78" s="190"/>
      <c r="D78" s="190"/>
      <c r="E78" s="190"/>
      <c r="F78" s="190"/>
      <c r="G78" s="190"/>
      <c r="H78" s="190"/>
      <c r="I78" s="190"/>
    </row>
    <row r="79" spans="1:9" ht="12.75">
      <c r="A79" s="190"/>
      <c r="B79" s="190"/>
      <c r="C79" s="190"/>
      <c r="D79" s="190"/>
      <c r="E79" s="190"/>
      <c r="F79" s="190"/>
      <c r="G79" s="190"/>
      <c r="H79" s="190"/>
      <c r="I79" s="190"/>
    </row>
    <row r="80" spans="1:9" ht="13.5" thickBot="1">
      <c r="A80" s="239"/>
      <c r="B80" s="190"/>
      <c r="C80" s="190"/>
      <c r="D80" s="190"/>
      <c r="E80" s="190"/>
      <c r="F80" s="190"/>
      <c r="G80" s="190"/>
      <c r="H80" s="190"/>
      <c r="I80" s="190"/>
    </row>
    <row r="81" spans="1:9" ht="13.5" thickBot="1">
      <c r="A81" s="444" t="s">
        <v>745</v>
      </c>
      <c r="B81" s="445"/>
      <c r="C81" s="445"/>
      <c r="D81" s="446"/>
      <c r="E81" s="446"/>
      <c r="F81" s="447"/>
      <c r="G81" s="265" t="s">
        <v>749</v>
      </c>
      <c r="H81" s="164"/>
      <c r="I81" s="164"/>
    </row>
    <row r="82" spans="1:9" ht="6" customHeight="1" thickBot="1">
      <c r="A82" s="156"/>
      <c r="B82" s="156"/>
      <c r="C82" s="156"/>
      <c r="D82" s="164"/>
      <c r="E82" s="164"/>
      <c r="F82" s="164"/>
      <c r="G82" s="164"/>
      <c r="H82" s="164"/>
      <c r="I82" s="164"/>
    </row>
    <row r="83" spans="1:9" ht="12.75">
      <c r="A83" s="436" t="s">
        <v>67</v>
      </c>
      <c r="B83" s="492"/>
      <c r="C83" s="471" t="s">
        <v>724</v>
      </c>
      <c r="D83" s="472"/>
      <c r="E83" s="473"/>
      <c r="F83" s="497" t="s">
        <v>697</v>
      </c>
      <c r="G83" s="498"/>
      <c r="H83" s="498"/>
      <c r="I83" s="499"/>
    </row>
    <row r="84" spans="1:9" ht="13.5" customHeight="1">
      <c r="A84" s="460"/>
      <c r="B84" s="459"/>
      <c r="C84" s="474"/>
      <c r="D84" s="474"/>
      <c r="E84" s="475"/>
      <c r="F84" s="337"/>
      <c r="G84" s="338"/>
      <c r="H84" s="338"/>
      <c r="I84" s="500"/>
    </row>
    <row r="85" spans="1:9" ht="12.75">
      <c r="A85" s="460"/>
      <c r="B85" s="459"/>
      <c r="C85" s="399" t="s">
        <v>725</v>
      </c>
      <c r="D85" s="400"/>
      <c r="E85" s="400"/>
      <c r="F85" s="401" t="s">
        <v>698</v>
      </c>
      <c r="G85" s="401"/>
      <c r="H85" s="401"/>
      <c r="I85" s="402"/>
    </row>
    <row r="86" spans="1:9" ht="12.75">
      <c r="A86" s="460"/>
      <c r="B86" s="459"/>
      <c r="C86" s="399" t="s">
        <v>726</v>
      </c>
      <c r="D86" s="400"/>
      <c r="E86" s="400"/>
      <c r="F86" s="401" t="s">
        <v>699</v>
      </c>
      <c r="G86" s="401"/>
      <c r="H86" s="401"/>
      <c r="I86" s="402"/>
    </row>
    <row r="87" spans="1:9" ht="12.75">
      <c r="A87" s="460"/>
      <c r="B87" s="459"/>
      <c r="C87" s="399" t="s">
        <v>727</v>
      </c>
      <c r="D87" s="400"/>
      <c r="E87" s="400"/>
      <c r="F87" s="401" t="s">
        <v>700</v>
      </c>
      <c r="G87" s="401"/>
      <c r="H87" s="401"/>
      <c r="I87" s="402"/>
    </row>
    <row r="88" spans="1:9" ht="13.5" thickBot="1">
      <c r="A88" s="439"/>
      <c r="B88" s="493"/>
      <c r="C88" s="494" t="s">
        <v>728</v>
      </c>
      <c r="D88" s="495"/>
      <c r="E88" s="495"/>
      <c r="F88" s="469" t="s">
        <v>701</v>
      </c>
      <c r="G88" s="469"/>
      <c r="H88" s="469"/>
      <c r="I88" s="470"/>
    </row>
    <row r="89" spans="1:9" ht="12.75">
      <c r="A89" s="246"/>
      <c r="B89" s="246"/>
      <c r="C89" s="237"/>
      <c r="D89" s="237"/>
      <c r="E89" s="237"/>
      <c r="F89" s="164"/>
      <c r="G89" s="164"/>
      <c r="H89" s="164"/>
      <c r="I89" s="272"/>
    </row>
    <row r="90" spans="1:9" ht="12.75">
      <c r="A90" s="464" t="s">
        <v>795</v>
      </c>
      <c r="B90" s="465"/>
      <c r="C90" s="465"/>
      <c r="D90" s="465"/>
      <c r="E90" s="465"/>
      <c r="F90" s="465"/>
      <c r="G90" s="465"/>
      <c r="H90" s="465"/>
      <c r="I90" s="465"/>
    </row>
    <row r="91" spans="1:9" ht="12.75">
      <c r="A91" s="465"/>
      <c r="B91" s="465"/>
      <c r="C91" s="465"/>
      <c r="D91" s="465"/>
      <c r="E91" s="465"/>
      <c r="F91" s="465"/>
      <c r="G91" s="465"/>
      <c r="H91" s="465"/>
      <c r="I91" s="465"/>
    </row>
    <row r="92" spans="1:9" ht="12.75">
      <c r="A92" s="465"/>
      <c r="B92" s="465"/>
      <c r="C92" s="465"/>
      <c r="D92" s="465"/>
      <c r="E92" s="465"/>
      <c r="F92" s="465"/>
      <c r="G92" s="465"/>
      <c r="H92" s="465"/>
      <c r="I92" s="465"/>
    </row>
    <row r="93" spans="1:9" ht="12.75">
      <c r="A93" s="465"/>
      <c r="B93" s="465"/>
      <c r="C93" s="465"/>
      <c r="D93" s="465"/>
      <c r="E93" s="465"/>
      <c r="F93" s="465"/>
      <c r="G93" s="465"/>
      <c r="H93" s="465"/>
      <c r="I93" s="465"/>
    </row>
    <row r="94" spans="1:9" ht="15.75">
      <c r="A94" s="273"/>
      <c r="B94" s="273"/>
      <c r="C94" s="273"/>
      <c r="D94" s="273"/>
      <c r="E94" s="273"/>
      <c r="F94" s="273"/>
      <c r="G94" s="273"/>
      <c r="H94" s="273"/>
      <c r="I94" s="273"/>
    </row>
    <row r="95" spans="1:9" ht="18" customHeight="1">
      <c r="A95" s="534" t="s">
        <v>68</v>
      </c>
      <c r="B95" s="535"/>
      <c r="C95" s="535"/>
      <c r="D95" s="535"/>
      <c r="E95" s="535"/>
      <c r="F95" s="535"/>
      <c r="G95" s="535"/>
      <c r="H95" s="535"/>
      <c r="I95" s="535"/>
    </row>
    <row r="96" spans="1:9" ht="18" customHeight="1">
      <c r="A96" s="270"/>
      <c r="B96" s="271"/>
      <c r="C96" s="271"/>
      <c r="D96" s="271"/>
      <c r="E96" s="271"/>
      <c r="F96" s="271"/>
      <c r="G96" s="271"/>
      <c r="H96" s="271"/>
      <c r="I96" s="271"/>
    </row>
    <row r="97" spans="1:9" ht="12.75">
      <c r="A97" s="396" t="s">
        <v>69</v>
      </c>
      <c r="B97" s="397"/>
      <c r="C97" s="397"/>
      <c r="D97" s="397"/>
      <c r="E97" s="397"/>
      <c r="F97" s="397"/>
      <c r="G97" s="397"/>
      <c r="H97" s="397"/>
      <c r="I97" s="397"/>
    </row>
    <row r="98" spans="1:9" ht="12.75">
      <c r="A98" s="397"/>
      <c r="B98" s="397"/>
      <c r="C98" s="397"/>
      <c r="D98" s="397"/>
      <c r="E98" s="397"/>
      <c r="F98" s="397"/>
      <c r="G98" s="397"/>
      <c r="H98" s="397"/>
      <c r="I98" s="397"/>
    </row>
    <row r="99" spans="1:9" ht="12.75">
      <c r="A99" s="398"/>
      <c r="B99" s="398"/>
      <c r="C99" s="398"/>
      <c r="D99" s="398"/>
      <c r="E99" s="398"/>
      <c r="F99" s="398"/>
      <c r="G99" s="398"/>
      <c r="H99" s="398"/>
      <c r="I99" s="398"/>
    </row>
    <row r="100" spans="1:9" ht="12.75">
      <c r="A100" s="189" t="s">
        <v>762</v>
      </c>
      <c r="B100" s="103"/>
      <c r="C100" s="103"/>
      <c r="D100" s="103"/>
      <c r="E100" s="216"/>
      <c r="F100" s="216"/>
      <c r="G100" s="103"/>
      <c r="H100" s="103"/>
      <c r="I100" s="103"/>
    </row>
    <row r="101" spans="1:9" ht="12.75">
      <c r="A101" s="354" t="s">
        <v>750</v>
      </c>
      <c r="B101" s="374"/>
      <c r="C101" s="374"/>
      <c r="D101" s="374"/>
      <c r="E101" s="374"/>
      <c r="F101" s="374"/>
      <c r="G101" s="374"/>
      <c r="H101" s="374"/>
      <c r="I101" s="375"/>
    </row>
    <row r="102" spans="1:9" ht="12.75">
      <c r="A102" s="376"/>
      <c r="B102" s="377"/>
      <c r="C102" s="377"/>
      <c r="D102" s="377"/>
      <c r="E102" s="377"/>
      <c r="F102" s="377"/>
      <c r="G102" s="377"/>
      <c r="H102" s="377"/>
      <c r="I102" s="378"/>
    </row>
    <row r="103" spans="1:9" ht="12.75">
      <c r="A103" s="379"/>
      <c r="B103" s="380"/>
      <c r="C103" s="380"/>
      <c r="D103" s="380"/>
      <c r="E103" s="380"/>
      <c r="F103" s="380"/>
      <c r="G103" s="380"/>
      <c r="H103" s="380"/>
      <c r="I103" s="381"/>
    </row>
    <row r="104" spans="1:9" ht="12.75">
      <c r="A104" s="371" t="s">
        <v>221</v>
      </c>
      <c r="B104" s="371"/>
      <c r="C104" s="371"/>
      <c r="D104" s="371"/>
      <c r="E104" s="371"/>
      <c r="F104" s="371"/>
      <c r="G104" s="371"/>
      <c r="H104" s="371"/>
      <c r="I104" s="371"/>
    </row>
    <row r="105" spans="1:9" ht="12.75">
      <c r="A105" s="372"/>
      <c r="B105" s="372"/>
      <c r="C105" s="372"/>
      <c r="D105" s="372"/>
      <c r="E105" s="372"/>
      <c r="F105" s="372"/>
      <c r="G105" s="372"/>
      <c r="H105" s="372"/>
      <c r="I105" s="372"/>
    </row>
    <row r="106" spans="1:9" ht="12.75">
      <c r="A106" s="372"/>
      <c r="B106" s="372"/>
      <c r="C106" s="372"/>
      <c r="D106" s="372"/>
      <c r="E106" s="372"/>
      <c r="F106" s="372"/>
      <c r="G106" s="372"/>
      <c r="H106" s="372"/>
      <c r="I106" s="372"/>
    </row>
    <row r="107" spans="1:9" ht="12.75">
      <c r="A107" s="372"/>
      <c r="B107" s="372"/>
      <c r="C107" s="372"/>
      <c r="D107" s="372"/>
      <c r="E107" s="372"/>
      <c r="F107" s="372"/>
      <c r="G107" s="372"/>
      <c r="H107" s="372"/>
      <c r="I107" s="372"/>
    </row>
    <row r="108" spans="1:9" ht="12.75">
      <c r="A108" s="372"/>
      <c r="B108" s="372"/>
      <c r="C108" s="372"/>
      <c r="D108" s="372"/>
      <c r="E108" s="372"/>
      <c r="F108" s="372"/>
      <c r="G108" s="372"/>
      <c r="H108" s="372"/>
      <c r="I108" s="372"/>
    </row>
    <row r="109" spans="1:9" ht="12.75">
      <c r="A109" s="372"/>
      <c r="B109" s="372"/>
      <c r="C109" s="372"/>
      <c r="D109" s="372"/>
      <c r="E109" s="372"/>
      <c r="F109" s="372"/>
      <c r="G109" s="372"/>
      <c r="H109" s="372"/>
      <c r="I109" s="372"/>
    </row>
    <row r="110" spans="1:9" ht="12.75">
      <c r="A110" s="191"/>
      <c r="B110" s="191"/>
      <c r="C110" s="192"/>
      <c r="D110" s="192"/>
      <c r="E110" s="192"/>
      <c r="F110" s="192"/>
      <c r="G110" s="192"/>
      <c r="H110" s="192"/>
      <c r="I110" s="192"/>
    </row>
    <row r="111" spans="1:9" ht="12.75">
      <c r="A111" s="389" t="s">
        <v>754</v>
      </c>
      <c r="B111" s="390"/>
      <c r="C111" s="390"/>
      <c r="D111" s="390"/>
      <c r="E111" s="390"/>
      <c r="F111" s="390"/>
      <c r="G111" s="390"/>
      <c r="H111" s="390"/>
      <c r="I111" s="391"/>
    </row>
    <row r="112" spans="1:9" ht="12.75">
      <c r="A112" s="371" t="s">
        <v>95</v>
      </c>
      <c r="B112" s="371"/>
      <c r="C112" s="371"/>
      <c r="D112" s="371"/>
      <c r="E112" s="371"/>
      <c r="F112" s="371"/>
      <c r="G112" s="371"/>
      <c r="H112" s="371"/>
      <c r="I112" s="371"/>
    </row>
    <row r="113" spans="1:9" ht="12.75">
      <c r="A113" s="372"/>
      <c r="B113" s="372"/>
      <c r="C113" s="372"/>
      <c r="D113" s="372"/>
      <c r="E113" s="372"/>
      <c r="F113" s="372"/>
      <c r="G113" s="372"/>
      <c r="H113" s="372"/>
      <c r="I113" s="372"/>
    </row>
    <row r="114" spans="1:9" ht="12.75">
      <c r="A114" s="372"/>
      <c r="B114" s="372"/>
      <c r="C114" s="372"/>
      <c r="D114" s="372"/>
      <c r="E114" s="372"/>
      <c r="F114" s="372"/>
      <c r="G114" s="372"/>
      <c r="H114" s="372"/>
      <c r="I114" s="372"/>
    </row>
    <row r="115" spans="1:9" ht="12.75">
      <c r="A115" s="372"/>
      <c r="B115" s="372"/>
      <c r="C115" s="372"/>
      <c r="D115" s="372"/>
      <c r="E115" s="372"/>
      <c r="F115" s="372"/>
      <c r="G115" s="372"/>
      <c r="H115" s="372"/>
      <c r="I115" s="372"/>
    </row>
    <row r="116" spans="1:9" ht="12.75">
      <c r="A116" s="372"/>
      <c r="B116" s="372"/>
      <c r="C116" s="372"/>
      <c r="D116" s="372"/>
      <c r="E116" s="372"/>
      <c r="F116" s="372"/>
      <c r="G116" s="372"/>
      <c r="H116" s="372"/>
      <c r="I116" s="372"/>
    </row>
    <row r="117" spans="1:9" ht="12.75">
      <c r="A117" s="372"/>
      <c r="B117" s="372"/>
      <c r="C117" s="372"/>
      <c r="D117" s="372"/>
      <c r="E117" s="372"/>
      <c r="F117" s="372"/>
      <c r="G117" s="372"/>
      <c r="H117" s="372"/>
      <c r="I117" s="372"/>
    </row>
    <row r="118" spans="1:9" ht="12.75">
      <c r="A118" s="191"/>
      <c r="B118" s="191"/>
      <c r="C118" s="191"/>
      <c r="D118" s="191"/>
      <c r="E118" s="191"/>
      <c r="F118" s="191"/>
      <c r="G118" s="191"/>
      <c r="H118" s="191"/>
      <c r="I118" s="191"/>
    </row>
    <row r="119" spans="1:9" ht="12.75">
      <c r="A119" s="466" t="s">
        <v>751</v>
      </c>
      <c r="B119" s="467"/>
      <c r="C119" s="467"/>
      <c r="D119" s="467"/>
      <c r="E119" s="467"/>
      <c r="F119" s="467"/>
      <c r="G119" s="467"/>
      <c r="H119" s="467"/>
      <c r="I119" s="468"/>
    </row>
    <row r="120" spans="1:9" ht="12.75">
      <c r="A120" s="371" t="s">
        <v>6</v>
      </c>
      <c r="B120" s="371"/>
      <c r="C120" s="371"/>
      <c r="D120" s="371"/>
      <c r="E120" s="371"/>
      <c r="F120" s="371"/>
      <c r="G120" s="371"/>
      <c r="H120" s="371"/>
      <c r="I120" s="371"/>
    </row>
    <row r="121" spans="1:9" ht="12.75">
      <c r="A121" s="372"/>
      <c r="B121" s="372"/>
      <c r="C121" s="372"/>
      <c r="D121" s="372"/>
      <c r="E121" s="372"/>
      <c r="F121" s="372"/>
      <c r="G121" s="372"/>
      <c r="H121" s="372"/>
      <c r="I121" s="372"/>
    </row>
    <row r="122" spans="1:9" ht="12.75">
      <c r="A122" s="372"/>
      <c r="B122" s="372"/>
      <c r="C122" s="372"/>
      <c r="D122" s="372"/>
      <c r="E122" s="372"/>
      <c r="F122" s="372"/>
      <c r="G122" s="372"/>
      <c r="H122" s="372"/>
      <c r="I122" s="372"/>
    </row>
    <row r="123" spans="1:9" ht="12.75">
      <c r="A123" s="372"/>
      <c r="B123" s="372"/>
      <c r="C123" s="372"/>
      <c r="D123" s="372"/>
      <c r="E123" s="372"/>
      <c r="F123" s="372"/>
      <c r="G123" s="372"/>
      <c r="H123" s="372"/>
      <c r="I123" s="372"/>
    </row>
    <row r="124" spans="1:9" ht="12.75">
      <c r="A124" s="372"/>
      <c r="B124" s="372"/>
      <c r="C124" s="372"/>
      <c r="D124" s="372"/>
      <c r="E124" s="372"/>
      <c r="F124" s="372"/>
      <c r="G124" s="372"/>
      <c r="H124" s="372"/>
      <c r="I124" s="372"/>
    </row>
    <row r="125" spans="1:9" ht="12.75">
      <c r="A125" s="372"/>
      <c r="B125" s="372"/>
      <c r="C125" s="372"/>
      <c r="D125" s="372"/>
      <c r="E125" s="372"/>
      <c r="F125" s="372"/>
      <c r="G125" s="372"/>
      <c r="H125" s="372"/>
      <c r="I125" s="372"/>
    </row>
    <row r="126" spans="1:9" ht="12.75" customHeight="1">
      <c r="A126" s="193"/>
      <c r="B126" s="193"/>
      <c r="C126" s="193"/>
      <c r="D126" s="193"/>
      <c r="E126" s="193"/>
      <c r="F126" s="193"/>
      <c r="G126" s="193"/>
      <c r="H126" s="193"/>
      <c r="I126" s="193"/>
    </row>
    <row r="127" spans="1:9" ht="12.75" customHeight="1">
      <c r="A127" s="466" t="s">
        <v>752</v>
      </c>
      <c r="B127" s="467"/>
      <c r="C127" s="467"/>
      <c r="D127" s="467"/>
      <c r="E127" s="467"/>
      <c r="F127" s="467"/>
      <c r="G127" s="467"/>
      <c r="H127" s="467"/>
      <c r="I127" s="468"/>
    </row>
    <row r="128" spans="1:9" ht="12.75" customHeight="1">
      <c r="A128" s="371" t="s">
        <v>560</v>
      </c>
      <c r="B128" s="371"/>
      <c r="C128" s="371"/>
      <c r="D128" s="371"/>
      <c r="E128" s="371"/>
      <c r="F128" s="371"/>
      <c r="G128" s="371"/>
      <c r="H128" s="371"/>
      <c r="I128" s="371"/>
    </row>
    <row r="129" spans="1:9" ht="12.75" customHeight="1">
      <c r="A129" s="372"/>
      <c r="B129" s="372"/>
      <c r="C129" s="372"/>
      <c r="D129" s="372"/>
      <c r="E129" s="372"/>
      <c r="F129" s="372"/>
      <c r="G129" s="372"/>
      <c r="H129" s="372"/>
      <c r="I129" s="372"/>
    </row>
    <row r="130" spans="1:9" ht="12.75" customHeight="1">
      <c r="A130" s="372"/>
      <c r="B130" s="372"/>
      <c r="C130" s="372"/>
      <c r="D130" s="372"/>
      <c r="E130" s="372"/>
      <c r="F130" s="372"/>
      <c r="G130" s="372"/>
      <c r="H130" s="372"/>
      <c r="I130" s="372"/>
    </row>
    <row r="131" spans="1:9" ht="12.75" customHeight="1">
      <c r="A131" s="372"/>
      <c r="B131" s="372"/>
      <c r="C131" s="372"/>
      <c r="D131" s="372"/>
      <c r="E131" s="372"/>
      <c r="F131" s="372"/>
      <c r="G131" s="372"/>
      <c r="H131" s="372"/>
      <c r="I131" s="372"/>
    </row>
    <row r="132" spans="1:9" ht="12.75" customHeight="1">
      <c r="A132" s="372"/>
      <c r="B132" s="372"/>
      <c r="C132" s="372"/>
      <c r="D132" s="372"/>
      <c r="E132" s="372"/>
      <c r="F132" s="372"/>
      <c r="G132" s="372"/>
      <c r="H132" s="372"/>
      <c r="I132" s="372"/>
    </row>
    <row r="133" spans="1:9" ht="12.75" customHeight="1">
      <c r="A133" s="372"/>
      <c r="B133" s="372"/>
      <c r="C133" s="372"/>
      <c r="D133" s="372"/>
      <c r="E133" s="372"/>
      <c r="F133" s="372"/>
      <c r="G133" s="372"/>
      <c r="H133" s="372"/>
      <c r="I133" s="372"/>
    </row>
    <row r="134" spans="1:3" ht="12.75" customHeight="1">
      <c r="A134" s="21"/>
      <c r="C134" s="21"/>
    </row>
    <row r="135" spans="1:9" ht="12.75" customHeight="1">
      <c r="A135" s="403" t="s">
        <v>753</v>
      </c>
      <c r="B135" s="404"/>
      <c r="C135" s="404"/>
      <c r="D135" s="404"/>
      <c r="E135" s="404"/>
      <c r="F135" s="404"/>
      <c r="G135" s="404"/>
      <c r="H135" s="404"/>
      <c r="I135" s="405"/>
    </row>
    <row r="136" spans="1:9" ht="12.75" customHeight="1">
      <c r="A136" s="406"/>
      <c r="B136" s="407"/>
      <c r="C136" s="407"/>
      <c r="D136" s="407"/>
      <c r="E136" s="407"/>
      <c r="F136" s="407"/>
      <c r="G136" s="407"/>
      <c r="H136" s="407"/>
      <c r="I136" s="408"/>
    </row>
    <row r="137" spans="1:9" ht="12.75" customHeight="1">
      <c r="A137" s="371" t="s">
        <v>96</v>
      </c>
      <c r="B137" s="371"/>
      <c r="C137" s="371"/>
      <c r="D137" s="371"/>
      <c r="E137" s="371"/>
      <c r="F137" s="371"/>
      <c r="G137" s="371"/>
      <c r="H137" s="371"/>
      <c r="I137" s="371"/>
    </row>
    <row r="138" spans="1:9" ht="12.75" customHeight="1">
      <c r="A138" s="372"/>
      <c r="B138" s="372"/>
      <c r="C138" s="372"/>
      <c r="D138" s="372"/>
      <c r="E138" s="372"/>
      <c r="F138" s="372"/>
      <c r="G138" s="372"/>
      <c r="H138" s="372"/>
      <c r="I138" s="372"/>
    </row>
    <row r="139" spans="1:9" ht="12.75" customHeight="1">
      <c r="A139" s="372"/>
      <c r="B139" s="372"/>
      <c r="C139" s="372"/>
      <c r="D139" s="372"/>
      <c r="E139" s="372"/>
      <c r="F139" s="372"/>
      <c r="G139" s="372"/>
      <c r="H139" s="372"/>
      <c r="I139" s="372"/>
    </row>
    <row r="140" spans="1:9" ht="12.75" customHeight="1">
      <c r="A140" s="372"/>
      <c r="B140" s="372"/>
      <c r="C140" s="372"/>
      <c r="D140" s="372"/>
      <c r="E140" s="372"/>
      <c r="F140" s="372"/>
      <c r="G140" s="372"/>
      <c r="H140" s="372"/>
      <c r="I140" s="372"/>
    </row>
    <row r="141" spans="1:9" ht="12.75" customHeight="1">
      <c r="A141" s="372"/>
      <c r="B141" s="372"/>
      <c r="C141" s="372"/>
      <c r="D141" s="372"/>
      <c r="E141" s="372"/>
      <c r="F141" s="372"/>
      <c r="G141" s="372"/>
      <c r="H141" s="372"/>
      <c r="I141" s="372"/>
    </row>
    <row r="142" spans="1:9" ht="12.75" customHeight="1">
      <c r="A142" s="372"/>
      <c r="B142" s="372"/>
      <c r="C142" s="372"/>
      <c r="D142" s="372"/>
      <c r="E142" s="372"/>
      <c r="F142" s="372"/>
      <c r="G142" s="372"/>
      <c r="H142" s="372"/>
      <c r="I142" s="372"/>
    </row>
    <row r="143" spans="1:3" ht="12.75" customHeight="1">
      <c r="A143" s="21"/>
      <c r="C143" s="21"/>
    </row>
    <row r="144" spans="1:9" ht="12.75" customHeight="1">
      <c r="A144" s="382" t="s">
        <v>755</v>
      </c>
      <c r="B144" s="383"/>
      <c r="C144" s="383"/>
      <c r="D144" s="383"/>
      <c r="E144" s="383"/>
      <c r="F144" s="383"/>
      <c r="G144" s="383"/>
      <c r="H144" s="383"/>
      <c r="I144" s="384"/>
    </row>
    <row r="145" spans="1:9" ht="12.75" customHeight="1">
      <c r="A145" s="371" t="s">
        <v>98</v>
      </c>
      <c r="B145" s="371"/>
      <c r="C145" s="371"/>
      <c r="D145" s="371"/>
      <c r="E145" s="371"/>
      <c r="F145" s="371"/>
      <c r="G145" s="371"/>
      <c r="H145" s="371"/>
      <c r="I145" s="371"/>
    </row>
    <row r="146" spans="1:9" ht="12.75" customHeight="1">
      <c r="A146" s="372"/>
      <c r="B146" s="372"/>
      <c r="C146" s="372"/>
      <c r="D146" s="372"/>
      <c r="E146" s="372"/>
      <c r="F146" s="372"/>
      <c r="G146" s="372"/>
      <c r="H146" s="372"/>
      <c r="I146" s="372"/>
    </row>
    <row r="147" spans="1:9" ht="12.75" customHeight="1">
      <c r="A147" s="372"/>
      <c r="B147" s="372"/>
      <c r="C147" s="372"/>
      <c r="D147" s="372"/>
      <c r="E147" s="372"/>
      <c r="F147" s="372"/>
      <c r="G147" s="372"/>
      <c r="H147" s="372"/>
      <c r="I147" s="372"/>
    </row>
    <row r="148" spans="1:9" ht="12.75" customHeight="1">
      <c r="A148" s="372"/>
      <c r="B148" s="372"/>
      <c r="C148" s="372"/>
      <c r="D148" s="372"/>
      <c r="E148" s="372"/>
      <c r="F148" s="372"/>
      <c r="G148" s="372"/>
      <c r="H148" s="372"/>
      <c r="I148" s="372"/>
    </row>
    <row r="149" spans="1:9" ht="12.75" customHeight="1">
      <c r="A149" s="372"/>
      <c r="B149" s="372"/>
      <c r="C149" s="372"/>
      <c r="D149" s="372"/>
      <c r="E149" s="372"/>
      <c r="F149" s="372"/>
      <c r="G149" s="372"/>
      <c r="H149" s="372"/>
      <c r="I149" s="372"/>
    </row>
    <row r="150" spans="1:9" ht="12.75" customHeight="1">
      <c r="A150" s="372"/>
      <c r="B150" s="372"/>
      <c r="C150" s="372"/>
      <c r="D150" s="372"/>
      <c r="E150" s="372"/>
      <c r="F150" s="372"/>
      <c r="G150" s="372"/>
      <c r="H150" s="372"/>
      <c r="I150" s="372"/>
    </row>
    <row r="151" spans="1:3" ht="12.75" customHeight="1">
      <c r="A151" s="21"/>
      <c r="C151" s="21"/>
    </row>
    <row r="152" spans="1:9" ht="12.75">
      <c r="A152" s="403" t="s">
        <v>756</v>
      </c>
      <c r="B152" s="404"/>
      <c r="C152" s="404"/>
      <c r="D152" s="404"/>
      <c r="E152" s="404"/>
      <c r="F152" s="404"/>
      <c r="G152" s="404"/>
      <c r="H152" s="404"/>
      <c r="I152" s="405"/>
    </row>
    <row r="153" spans="1:9" ht="12.75">
      <c r="A153" s="371" t="s">
        <v>97</v>
      </c>
      <c r="B153" s="371"/>
      <c r="C153" s="371"/>
      <c r="D153" s="371"/>
      <c r="E153" s="371"/>
      <c r="F153" s="371"/>
      <c r="G153" s="371"/>
      <c r="H153" s="371"/>
      <c r="I153" s="371"/>
    </row>
    <row r="154" spans="1:9" ht="12.75">
      <c r="A154" s="372"/>
      <c r="B154" s="372"/>
      <c r="C154" s="372"/>
      <c r="D154" s="372"/>
      <c r="E154" s="372"/>
      <c r="F154" s="372"/>
      <c r="G154" s="372"/>
      <c r="H154" s="372"/>
      <c r="I154" s="372"/>
    </row>
    <row r="155" spans="1:9" ht="12.75">
      <c r="A155" s="372"/>
      <c r="B155" s="372"/>
      <c r="C155" s="372"/>
      <c r="D155" s="372"/>
      <c r="E155" s="372"/>
      <c r="F155" s="372"/>
      <c r="G155" s="372"/>
      <c r="H155" s="372"/>
      <c r="I155" s="372"/>
    </row>
    <row r="156" spans="1:9" ht="12.75">
      <c r="A156" s="372"/>
      <c r="B156" s="372"/>
      <c r="C156" s="372"/>
      <c r="D156" s="372"/>
      <c r="E156" s="372"/>
      <c r="F156" s="372"/>
      <c r="G156" s="372"/>
      <c r="H156" s="372"/>
      <c r="I156" s="372"/>
    </row>
    <row r="157" spans="1:9" ht="12.75">
      <c r="A157" s="372"/>
      <c r="B157" s="372"/>
      <c r="C157" s="372"/>
      <c r="D157" s="372"/>
      <c r="E157" s="372"/>
      <c r="F157" s="372"/>
      <c r="G157" s="372"/>
      <c r="H157" s="372"/>
      <c r="I157" s="372"/>
    </row>
    <row r="158" spans="1:9" ht="12.75">
      <c r="A158" s="372"/>
      <c r="B158" s="372"/>
      <c r="C158" s="372"/>
      <c r="D158" s="372"/>
      <c r="E158" s="372"/>
      <c r="F158" s="372"/>
      <c r="G158" s="372"/>
      <c r="H158" s="372"/>
      <c r="I158" s="372"/>
    </row>
    <row r="159" spans="1:9" ht="12.75" customHeight="1">
      <c r="A159" s="190"/>
      <c r="B159" s="190"/>
      <c r="C159" s="190"/>
      <c r="D159" s="190"/>
      <c r="E159" s="190"/>
      <c r="F159" s="190"/>
      <c r="G159" s="190"/>
      <c r="H159" s="190"/>
      <c r="I159" s="190"/>
    </row>
    <row r="160" spans="1:9" ht="12.75" customHeight="1">
      <c r="A160" s="382" t="s">
        <v>757</v>
      </c>
      <c r="B160" s="383"/>
      <c r="C160" s="383"/>
      <c r="D160" s="383"/>
      <c r="E160" s="383"/>
      <c r="F160" s="383"/>
      <c r="G160" s="383"/>
      <c r="H160" s="383"/>
      <c r="I160" s="384"/>
    </row>
    <row r="161" spans="1:9" ht="12.75" customHeight="1">
      <c r="A161" s="371" t="s">
        <v>99</v>
      </c>
      <c r="B161" s="371"/>
      <c r="C161" s="371"/>
      <c r="D161" s="371"/>
      <c r="E161" s="371"/>
      <c r="F161" s="371"/>
      <c r="G161" s="371"/>
      <c r="H161" s="371"/>
      <c r="I161" s="371"/>
    </row>
    <row r="162" spans="1:9" ht="12.75" customHeight="1">
      <c r="A162" s="365"/>
      <c r="B162" s="365"/>
      <c r="C162" s="365"/>
      <c r="D162" s="365"/>
      <c r="E162" s="365"/>
      <c r="F162" s="365"/>
      <c r="G162" s="365"/>
      <c r="H162" s="365"/>
      <c r="I162" s="365"/>
    </row>
    <row r="163" spans="1:9" ht="12.75" customHeight="1">
      <c r="A163" s="365"/>
      <c r="B163" s="365"/>
      <c r="C163" s="365"/>
      <c r="D163" s="365"/>
      <c r="E163" s="365"/>
      <c r="F163" s="365"/>
      <c r="G163" s="365"/>
      <c r="H163" s="365"/>
      <c r="I163" s="365"/>
    </row>
    <row r="164" spans="1:9" ht="12.75" customHeight="1">
      <c r="A164" s="365"/>
      <c r="B164" s="365"/>
      <c r="C164" s="365"/>
      <c r="D164" s="365"/>
      <c r="E164" s="365"/>
      <c r="F164" s="365"/>
      <c r="G164" s="365"/>
      <c r="H164" s="365"/>
      <c r="I164" s="365"/>
    </row>
    <row r="165" spans="1:9" ht="12.75" customHeight="1">
      <c r="A165" s="365"/>
      <c r="B165" s="365"/>
      <c r="C165" s="365"/>
      <c r="D165" s="365"/>
      <c r="E165" s="365"/>
      <c r="F165" s="365"/>
      <c r="G165" s="365"/>
      <c r="H165" s="365"/>
      <c r="I165" s="365"/>
    </row>
    <row r="166" spans="1:9" ht="12.75" customHeight="1">
      <c r="A166" s="365"/>
      <c r="B166" s="365"/>
      <c r="C166" s="365"/>
      <c r="D166" s="365"/>
      <c r="E166" s="365"/>
      <c r="F166" s="365"/>
      <c r="G166" s="365"/>
      <c r="H166" s="365"/>
      <c r="I166" s="365"/>
    </row>
    <row r="167" spans="1:3" ht="12.75" customHeight="1">
      <c r="A167" s="21"/>
      <c r="C167" s="21"/>
    </row>
    <row r="168" spans="1:9" ht="12.75" customHeight="1">
      <c r="A168" s="189" t="s">
        <v>761</v>
      </c>
      <c r="B168" s="155"/>
      <c r="C168" s="155"/>
      <c r="D168" s="155"/>
      <c r="E168" s="155"/>
      <c r="F168" s="155"/>
      <c r="G168" s="155"/>
      <c r="H168" s="155"/>
      <c r="I168" s="155"/>
    </row>
    <row r="169" spans="1:9" ht="12.75" customHeight="1">
      <c r="A169" s="354" t="s">
        <v>20</v>
      </c>
      <c r="B169" s="355"/>
      <c r="C169" s="355"/>
      <c r="D169" s="355"/>
      <c r="E169" s="355"/>
      <c r="F169" s="355"/>
      <c r="G169" s="355"/>
      <c r="H169" s="355"/>
      <c r="I169" s="350"/>
    </row>
    <row r="170" spans="1:9" ht="12.75" customHeight="1">
      <c r="A170" s="441"/>
      <c r="B170" s="442"/>
      <c r="C170" s="442"/>
      <c r="D170" s="442"/>
      <c r="E170" s="442"/>
      <c r="F170" s="442"/>
      <c r="G170" s="442"/>
      <c r="H170" s="442"/>
      <c r="I170" s="443"/>
    </row>
    <row r="171" spans="1:9" ht="12.75" customHeight="1">
      <c r="A171" s="351"/>
      <c r="B171" s="352"/>
      <c r="C171" s="352"/>
      <c r="D171" s="352"/>
      <c r="E171" s="352"/>
      <c r="F171" s="352"/>
      <c r="G171" s="352"/>
      <c r="H171" s="352"/>
      <c r="I171" s="349"/>
    </row>
    <row r="172" spans="1:9" ht="12.75" customHeight="1">
      <c r="A172" s="189"/>
      <c r="B172" s="155"/>
      <c r="C172" s="155"/>
      <c r="D172" s="155"/>
      <c r="E172" s="155"/>
      <c r="F172" s="155"/>
      <c r="G172" s="155"/>
      <c r="H172" s="155"/>
      <c r="I172" s="155"/>
    </row>
    <row r="173" spans="1:9" ht="12.75" customHeight="1">
      <c r="A173" s="392" t="s">
        <v>758</v>
      </c>
      <c r="B173" s="374"/>
      <c r="C173" s="374"/>
      <c r="D173" s="374"/>
      <c r="E173" s="374"/>
      <c r="F173" s="374"/>
      <c r="G173" s="374"/>
      <c r="H173" s="374"/>
      <c r="I173" s="375"/>
    </row>
    <row r="174" spans="1:9" ht="12.75" customHeight="1">
      <c r="A174" s="379"/>
      <c r="B174" s="380"/>
      <c r="C174" s="380"/>
      <c r="D174" s="380"/>
      <c r="E174" s="380"/>
      <c r="F174" s="380"/>
      <c r="G174" s="380"/>
      <c r="H174" s="380"/>
      <c r="I174" s="381"/>
    </row>
    <row r="175" spans="1:9" ht="12.75" customHeight="1">
      <c r="A175" s="371" t="s">
        <v>100</v>
      </c>
      <c r="B175" s="371"/>
      <c r="C175" s="371"/>
      <c r="D175" s="371"/>
      <c r="E175" s="371"/>
      <c r="F175" s="371"/>
      <c r="G175" s="371"/>
      <c r="H175" s="371"/>
      <c r="I175" s="371"/>
    </row>
    <row r="176" spans="1:9" ht="12.75" customHeight="1">
      <c r="A176" s="365"/>
      <c r="B176" s="365"/>
      <c r="C176" s="365"/>
      <c r="D176" s="365"/>
      <c r="E176" s="365"/>
      <c r="F176" s="365"/>
      <c r="G176" s="365"/>
      <c r="H176" s="365"/>
      <c r="I176" s="365"/>
    </row>
    <row r="177" spans="1:9" ht="12.75" customHeight="1">
      <c r="A177" s="365"/>
      <c r="B177" s="365"/>
      <c r="C177" s="365"/>
      <c r="D177" s="365"/>
      <c r="E177" s="365"/>
      <c r="F177" s="365"/>
      <c r="G177" s="365"/>
      <c r="H177" s="365"/>
      <c r="I177" s="365"/>
    </row>
    <row r="178" spans="1:9" ht="12.75" customHeight="1">
      <c r="A178" s="365"/>
      <c r="B178" s="365"/>
      <c r="C178" s="365"/>
      <c r="D178" s="365"/>
      <c r="E178" s="365"/>
      <c r="F178" s="365"/>
      <c r="G178" s="365"/>
      <c r="H178" s="365"/>
      <c r="I178" s="365"/>
    </row>
    <row r="179" spans="1:9" ht="12.75" customHeight="1">
      <c r="A179" s="365"/>
      <c r="B179" s="365"/>
      <c r="C179" s="365"/>
      <c r="D179" s="365"/>
      <c r="E179" s="365"/>
      <c r="F179" s="365"/>
      <c r="G179" s="365"/>
      <c r="H179" s="365"/>
      <c r="I179" s="365"/>
    </row>
    <row r="180" spans="1:9" ht="12.75" customHeight="1">
      <c r="A180" s="365"/>
      <c r="B180" s="365"/>
      <c r="C180" s="365"/>
      <c r="D180" s="365"/>
      <c r="E180" s="365"/>
      <c r="F180" s="365"/>
      <c r="G180" s="365"/>
      <c r="H180" s="365"/>
      <c r="I180" s="365"/>
    </row>
    <row r="181" spans="1:3" ht="12.75" customHeight="1">
      <c r="A181" s="189"/>
      <c r="C181" s="21"/>
    </row>
    <row r="182" spans="1:9" ht="12.75" customHeight="1">
      <c r="A182" s="214" t="s">
        <v>759</v>
      </c>
      <c r="B182" s="240"/>
      <c r="C182" s="240"/>
      <c r="D182" s="240"/>
      <c r="E182" s="240"/>
      <c r="F182" s="240"/>
      <c r="G182" s="240"/>
      <c r="H182" s="240"/>
      <c r="I182" s="241"/>
    </row>
    <row r="183" spans="1:9" ht="12.75" customHeight="1">
      <c r="A183" s="371" t="s">
        <v>101</v>
      </c>
      <c r="B183" s="371"/>
      <c r="C183" s="371"/>
      <c r="D183" s="371"/>
      <c r="E183" s="371"/>
      <c r="F183" s="371"/>
      <c r="G183" s="371"/>
      <c r="H183" s="371"/>
      <c r="I183" s="371"/>
    </row>
    <row r="184" spans="1:9" ht="12.75" customHeight="1">
      <c r="A184" s="365"/>
      <c r="B184" s="365"/>
      <c r="C184" s="365"/>
      <c r="D184" s="365"/>
      <c r="E184" s="365"/>
      <c r="F184" s="365"/>
      <c r="G184" s="365"/>
      <c r="H184" s="365"/>
      <c r="I184" s="365"/>
    </row>
    <row r="185" spans="1:9" ht="12.75" customHeight="1">
      <c r="A185" s="365"/>
      <c r="B185" s="365"/>
      <c r="C185" s="365"/>
      <c r="D185" s="365"/>
      <c r="E185" s="365"/>
      <c r="F185" s="365"/>
      <c r="G185" s="365"/>
      <c r="H185" s="365"/>
      <c r="I185" s="365"/>
    </row>
    <row r="186" spans="1:9" ht="12.75" customHeight="1">
      <c r="A186" s="365"/>
      <c r="B186" s="365"/>
      <c r="C186" s="365"/>
      <c r="D186" s="365"/>
      <c r="E186" s="365"/>
      <c r="F186" s="365"/>
      <c r="G186" s="365"/>
      <c r="H186" s="365"/>
      <c r="I186" s="365"/>
    </row>
    <row r="187" spans="1:9" ht="12.75" customHeight="1">
      <c r="A187" s="365"/>
      <c r="B187" s="365"/>
      <c r="C187" s="365"/>
      <c r="D187" s="365"/>
      <c r="E187" s="365"/>
      <c r="F187" s="365"/>
      <c r="G187" s="365"/>
      <c r="H187" s="365"/>
      <c r="I187" s="365"/>
    </row>
    <row r="188" spans="1:9" ht="12.75" customHeight="1">
      <c r="A188" s="365"/>
      <c r="B188" s="365"/>
      <c r="C188" s="365"/>
      <c r="D188" s="365"/>
      <c r="E188" s="365"/>
      <c r="F188" s="365"/>
      <c r="G188" s="365"/>
      <c r="H188" s="365"/>
      <c r="I188" s="365"/>
    </row>
    <row r="189" spans="1:3" ht="12.75" customHeight="1">
      <c r="A189" s="189"/>
      <c r="C189" s="21"/>
    </row>
    <row r="190" spans="1:3" ht="12.75" customHeight="1">
      <c r="A190" s="189" t="s">
        <v>760</v>
      </c>
      <c r="C190" s="21"/>
    </row>
    <row r="191" spans="1:9" ht="12.75" customHeight="1">
      <c r="A191" s="366" t="s">
        <v>782</v>
      </c>
      <c r="B191" s="367"/>
      <c r="C191" s="367"/>
      <c r="D191" s="367"/>
      <c r="E191" s="367"/>
      <c r="F191" s="367"/>
      <c r="G191" s="367"/>
      <c r="H191" s="367"/>
      <c r="I191" s="367"/>
    </row>
    <row r="192" spans="1:9" ht="12.75" customHeight="1">
      <c r="A192" s="368"/>
      <c r="B192" s="368"/>
      <c r="C192" s="368"/>
      <c r="D192" s="368"/>
      <c r="E192" s="368"/>
      <c r="F192" s="368"/>
      <c r="G192" s="368"/>
      <c r="H192" s="368"/>
      <c r="I192" s="368"/>
    </row>
    <row r="193" spans="1:9" ht="12.75" customHeight="1">
      <c r="A193" s="403" t="s">
        <v>763</v>
      </c>
      <c r="B193" s="374"/>
      <c r="C193" s="374"/>
      <c r="D193" s="374"/>
      <c r="E193" s="374"/>
      <c r="F193" s="374"/>
      <c r="G193" s="374"/>
      <c r="H193" s="374"/>
      <c r="I193" s="375"/>
    </row>
    <row r="194" spans="1:9" ht="12.75" customHeight="1">
      <c r="A194" s="379"/>
      <c r="B194" s="380"/>
      <c r="C194" s="380"/>
      <c r="D194" s="380"/>
      <c r="E194" s="380"/>
      <c r="F194" s="380"/>
      <c r="G194" s="380"/>
      <c r="H194" s="380"/>
      <c r="I194" s="381"/>
    </row>
    <row r="195" spans="1:9" ht="12.75" customHeight="1">
      <c r="A195" s="189"/>
      <c r="B195" s="155"/>
      <c r="C195" s="155"/>
      <c r="D195" s="155"/>
      <c r="E195" s="155"/>
      <c r="F195" s="155"/>
      <c r="G195" s="155"/>
      <c r="H195" s="155"/>
      <c r="I195" s="155"/>
    </row>
    <row r="196" spans="1:9" ht="12.75" customHeight="1">
      <c r="A196" s="392" t="s">
        <v>764</v>
      </c>
      <c r="B196" s="374"/>
      <c r="C196" s="374"/>
      <c r="D196" s="374"/>
      <c r="E196" s="374"/>
      <c r="F196" s="374"/>
      <c r="G196" s="374"/>
      <c r="H196" s="374"/>
      <c r="I196" s="375"/>
    </row>
    <row r="197" spans="1:9" ht="12.75" customHeight="1">
      <c r="A197" s="393"/>
      <c r="B197" s="394"/>
      <c r="C197" s="394"/>
      <c r="D197" s="394"/>
      <c r="E197" s="394"/>
      <c r="F197" s="394"/>
      <c r="G197" s="394"/>
      <c r="H197" s="394"/>
      <c r="I197" s="395"/>
    </row>
    <row r="198" spans="1:9" ht="12.75" customHeight="1">
      <c r="A198" s="371" t="s">
        <v>102</v>
      </c>
      <c r="B198" s="371"/>
      <c r="C198" s="371"/>
      <c r="D198" s="371"/>
      <c r="E198" s="371"/>
      <c r="F198" s="371"/>
      <c r="G198" s="371"/>
      <c r="H198" s="371"/>
      <c r="I198" s="371"/>
    </row>
    <row r="199" spans="1:9" ht="12.75" customHeight="1">
      <c r="A199" s="365"/>
      <c r="B199" s="365"/>
      <c r="C199" s="365"/>
      <c r="D199" s="365"/>
      <c r="E199" s="365"/>
      <c r="F199" s="365"/>
      <c r="G199" s="365"/>
      <c r="H199" s="365"/>
      <c r="I199" s="365"/>
    </row>
    <row r="200" spans="1:9" ht="12.75" customHeight="1">
      <c r="A200" s="365"/>
      <c r="B200" s="365"/>
      <c r="C200" s="365"/>
      <c r="D200" s="365"/>
      <c r="E200" s="365"/>
      <c r="F200" s="365"/>
      <c r="G200" s="365"/>
      <c r="H200" s="365"/>
      <c r="I200" s="365"/>
    </row>
    <row r="201" spans="1:9" ht="12.75" customHeight="1">
      <c r="A201" s="365"/>
      <c r="B201" s="365"/>
      <c r="C201" s="365"/>
      <c r="D201" s="365"/>
      <c r="E201" s="365"/>
      <c r="F201" s="365"/>
      <c r="G201" s="365"/>
      <c r="H201" s="365"/>
      <c r="I201" s="365"/>
    </row>
    <row r="202" spans="1:9" ht="12.75" customHeight="1">
      <c r="A202" s="365"/>
      <c r="B202" s="365"/>
      <c r="C202" s="365"/>
      <c r="D202" s="365"/>
      <c r="E202" s="365"/>
      <c r="F202" s="365"/>
      <c r="G202" s="365"/>
      <c r="H202" s="365"/>
      <c r="I202" s="365"/>
    </row>
    <row r="203" spans="1:9" ht="12.75" customHeight="1">
      <c r="A203" s="365"/>
      <c r="B203" s="365"/>
      <c r="C203" s="365"/>
      <c r="D203" s="365"/>
      <c r="E203" s="365"/>
      <c r="F203" s="365"/>
      <c r="G203" s="365"/>
      <c r="H203" s="365"/>
      <c r="I203" s="365"/>
    </row>
    <row r="204" spans="1:3" ht="12.75" customHeight="1">
      <c r="A204" s="189"/>
      <c r="C204" s="21"/>
    </row>
    <row r="205" spans="1:9" ht="12.75" customHeight="1">
      <c r="A205" s="346" t="s">
        <v>765</v>
      </c>
      <c r="B205" s="347"/>
      <c r="C205" s="347"/>
      <c r="D205" s="347"/>
      <c r="E205" s="347"/>
      <c r="F205" s="347"/>
      <c r="G205" s="347"/>
      <c r="H205" s="347"/>
      <c r="I205" s="332"/>
    </row>
    <row r="206" spans="1:9" ht="12.75" customHeight="1">
      <c r="A206" s="371" t="s">
        <v>730</v>
      </c>
      <c r="B206" s="371"/>
      <c r="C206" s="371"/>
      <c r="D206" s="371"/>
      <c r="E206" s="371"/>
      <c r="F206" s="371"/>
      <c r="G206" s="371"/>
      <c r="H206" s="371"/>
      <c r="I206" s="371"/>
    </row>
    <row r="207" spans="1:9" ht="12.75" customHeight="1">
      <c r="A207" s="365"/>
      <c r="B207" s="365"/>
      <c r="C207" s="365"/>
      <c r="D207" s="365"/>
      <c r="E207" s="365"/>
      <c r="F207" s="365"/>
      <c r="G207" s="365"/>
      <c r="H207" s="365"/>
      <c r="I207" s="365"/>
    </row>
    <row r="208" spans="1:9" ht="12.75" customHeight="1">
      <c r="A208" s="365"/>
      <c r="B208" s="365"/>
      <c r="C208" s="365"/>
      <c r="D208" s="365"/>
      <c r="E208" s="365"/>
      <c r="F208" s="365"/>
      <c r="G208" s="365"/>
      <c r="H208" s="365"/>
      <c r="I208" s="365"/>
    </row>
    <row r="209" spans="1:9" ht="12.75" customHeight="1">
      <c r="A209" s="365"/>
      <c r="B209" s="365"/>
      <c r="C209" s="365"/>
      <c r="D209" s="365"/>
      <c r="E209" s="365"/>
      <c r="F209" s="365"/>
      <c r="G209" s="365"/>
      <c r="H209" s="365"/>
      <c r="I209" s="365"/>
    </row>
    <row r="210" spans="1:9" ht="12.75" customHeight="1">
      <c r="A210" s="365"/>
      <c r="B210" s="365"/>
      <c r="C210" s="365"/>
      <c r="D210" s="365"/>
      <c r="E210" s="365"/>
      <c r="F210" s="365"/>
      <c r="G210" s="365"/>
      <c r="H210" s="365"/>
      <c r="I210" s="365"/>
    </row>
    <row r="211" spans="1:9" ht="12.75" customHeight="1">
      <c r="A211" s="365"/>
      <c r="B211" s="365"/>
      <c r="C211" s="365"/>
      <c r="D211" s="365"/>
      <c r="E211" s="365"/>
      <c r="F211" s="365"/>
      <c r="G211" s="365"/>
      <c r="H211" s="365"/>
      <c r="I211" s="365"/>
    </row>
    <row r="212" spans="1:3" ht="12.75" customHeight="1">
      <c r="A212" s="189"/>
      <c r="C212" s="21"/>
    </row>
    <row r="213" spans="1:9" ht="12.75" customHeight="1">
      <c r="A213" s="354" t="s">
        <v>21</v>
      </c>
      <c r="B213" s="355"/>
      <c r="C213" s="355"/>
      <c r="D213" s="355"/>
      <c r="E213" s="355"/>
      <c r="F213" s="355"/>
      <c r="G213" s="355"/>
      <c r="H213" s="355"/>
      <c r="I213" s="350"/>
    </row>
    <row r="214" spans="1:9" ht="12.75" customHeight="1">
      <c r="A214" s="351"/>
      <c r="B214" s="352"/>
      <c r="C214" s="352"/>
      <c r="D214" s="352"/>
      <c r="E214" s="352"/>
      <c r="F214" s="352"/>
      <c r="G214" s="352"/>
      <c r="H214" s="352"/>
      <c r="I214" s="349"/>
    </row>
    <row r="215" spans="1:9" ht="12.75" customHeight="1">
      <c r="A215" s="348"/>
      <c r="B215" s="342"/>
      <c r="C215" s="342"/>
      <c r="D215" s="342"/>
      <c r="E215" s="342"/>
      <c r="F215" s="342"/>
      <c r="G215" s="342"/>
      <c r="H215" s="342"/>
      <c r="I215" s="343"/>
    </row>
    <row r="216" spans="1:9" ht="12.75" customHeight="1">
      <c r="A216" s="371" t="s">
        <v>103</v>
      </c>
      <c r="B216" s="371"/>
      <c r="C216" s="371"/>
      <c r="D216" s="371"/>
      <c r="E216" s="371"/>
      <c r="F216" s="371"/>
      <c r="G216" s="371"/>
      <c r="H216" s="371"/>
      <c r="I216" s="371"/>
    </row>
    <row r="217" spans="1:9" ht="12.75" customHeight="1">
      <c r="A217" s="365"/>
      <c r="B217" s="365"/>
      <c r="C217" s="365"/>
      <c r="D217" s="365"/>
      <c r="E217" s="365"/>
      <c r="F217" s="365"/>
      <c r="G217" s="365"/>
      <c r="H217" s="365"/>
      <c r="I217" s="365"/>
    </row>
    <row r="218" spans="1:9" ht="12.75" customHeight="1">
      <c r="A218" s="365"/>
      <c r="B218" s="365"/>
      <c r="C218" s="365"/>
      <c r="D218" s="365"/>
      <c r="E218" s="365"/>
      <c r="F218" s="365"/>
      <c r="G218" s="365"/>
      <c r="H218" s="365"/>
      <c r="I218" s="365"/>
    </row>
    <row r="219" spans="1:9" ht="12.75" customHeight="1">
      <c r="A219" s="365"/>
      <c r="B219" s="365"/>
      <c r="C219" s="365"/>
      <c r="D219" s="365"/>
      <c r="E219" s="365"/>
      <c r="F219" s="365"/>
      <c r="G219" s="365"/>
      <c r="H219" s="365"/>
      <c r="I219" s="365"/>
    </row>
    <row r="220" spans="1:9" ht="12.75" customHeight="1">
      <c r="A220" s="365"/>
      <c r="B220" s="365"/>
      <c r="C220" s="365"/>
      <c r="D220" s="365"/>
      <c r="E220" s="365"/>
      <c r="F220" s="365"/>
      <c r="G220" s="365"/>
      <c r="H220" s="365"/>
      <c r="I220" s="365"/>
    </row>
    <row r="221" spans="1:9" ht="12.75" customHeight="1">
      <c r="A221" s="365"/>
      <c r="B221" s="365"/>
      <c r="C221" s="365"/>
      <c r="D221" s="365"/>
      <c r="E221" s="365"/>
      <c r="F221" s="365"/>
      <c r="G221" s="365"/>
      <c r="H221" s="365"/>
      <c r="I221" s="365"/>
    </row>
    <row r="222" spans="1:3" ht="12.75" customHeight="1">
      <c r="A222" s="189"/>
      <c r="C222" s="21"/>
    </row>
    <row r="223" spans="1:9" ht="12.75" customHeight="1">
      <c r="A223" s="346" t="s">
        <v>766</v>
      </c>
      <c r="B223" s="347"/>
      <c r="C223" s="347"/>
      <c r="D223" s="347"/>
      <c r="E223" s="347"/>
      <c r="F223" s="347"/>
      <c r="G223" s="347"/>
      <c r="H223" s="347"/>
      <c r="I223" s="332"/>
    </row>
    <row r="224" spans="1:9" ht="12.75" customHeight="1">
      <c r="A224" s="371" t="s">
        <v>104</v>
      </c>
      <c r="B224" s="371"/>
      <c r="C224" s="371"/>
      <c r="D224" s="371"/>
      <c r="E224" s="371"/>
      <c r="F224" s="371"/>
      <c r="G224" s="371"/>
      <c r="H224" s="371"/>
      <c r="I224" s="371"/>
    </row>
    <row r="225" spans="1:9" ht="12.75" customHeight="1">
      <c r="A225" s="365"/>
      <c r="B225" s="365"/>
      <c r="C225" s="365"/>
      <c r="D225" s="365"/>
      <c r="E225" s="365"/>
      <c r="F225" s="365"/>
      <c r="G225" s="365"/>
      <c r="H225" s="365"/>
      <c r="I225" s="365"/>
    </row>
    <row r="226" spans="1:9" ht="12.75" customHeight="1">
      <c r="A226" s="365"/>
      <c r="B226" s="365"/>
      <c r="C226" s="365"/>
      <c r="D226" s="365"/>
      <c r="E226" s="365"/>
      <c r="F226" s="365"/>
      <c r="G226" s="365"/>
      <c r="H226" s="365"/>
      <c r="I226" s="365"/>
    </row>
    <row r="227" spans="1:9" ht="12.75" customHeight="1">
      <c r="A227" s="365"/>
      <c r="B227" s="365"/>
      <c r="C227" s="365"/>
      <c r="D227" s="365"/>
      <c r="E227" s="365"/>
      <c r="F227" s="365"/>
      <c r="G227" s="365"/>
      <c r="H227" s="365"/>
      <c r="I227" s="365"/>
    </row>
    <row r="228" spans="1:9" ht="12.75" customHeight="1">
      <c r="A228" s="365"/>
      <c r="B228" s="365"/>
      <c r="C228" s="365"/>
      <c r="D228" s="365"/>
      <c r="E228" s="365"/>
      <c r="F228" s="365"/>
      <c r="G228" s="365"/>
      <c r="H228" s="365"/>
      <c r="I228" s="365"/>
    </row>
    <row r="229" spans="1:9" ht="12.75" customHeight="1">
      <c r="A229" s="365"/>
      <c r="B229" s="365"/>
      <c r="C229" s="365"/>
      <c r="D229" s="365"/>
      <c r="E229" s="365"/>
      <c r="F229" s="365"/>
      <c r="G229" s="365"/>
      <c r="H229" s="365"/>
      <c r="I229" s="365"/>
    </row>
    <row r="230" spans="1:3" ht="12.75" customHeight="1">
      <c r="A230" s="189"/>
      <c r="C230" s="21"/>
    </row>
    <row r="231" spans="1:9" ht="12.75" customHeight="1">
      <c r="A231" s="346" t="s">
        <v>767</v>
      </c>
      <c r="B231" s="347"/>
      <c r="C231" s="347"/>
      <c r="D231" s="347"/>
      <c r="E231" s="347"/>
      <c r="F231" s="347"/>
      <c r="G231" s="347"/>
      <c r="H231" s="347"/>
      <c r="I231" s="332"/>
    </row>
    <row r="232" spans="1:9" ht="12.75" customHeight="1">
      <c r="A232" s="371" t="s">
        <v>930</v>
      </c>
      <c r="B232" s="371"/>
      <c r="C232" s="371"/>
      <c r="D232" s="371"/>
      <c r="E232" s="371"/>
      <c r="F232" s="371"/>
      <c r="G232" s="371"/>
      <c r="H232" s="371"/>
      <c r="I232" s="371"/>
    </row>
    <row r="233" spans="1:9" ht="12.75" customHeight="1">
      <c r="A233" s="365"/>
      <c r="B233" s="365"/>
      <c r="C233" s="365"/>
      <c r="D233" s="365"/>
      <c r="E233" s="365"/>
      <c r="F233" s="365"/>
      <c r="G233" s="365"/>
      <c r="H233" s="365"/>
      <c r="I233" s="365"/>
    </row>
    <row r="234" spans="1:9" ht="12.75" customHeight="1">
      <c r="A234" s="365"/>
      <c r="B234" s="365"/>
      <c r="C234" s="365"/>
      <c r="D234" s="365"/>
      <c r="E234" s="365"/>
      <c r="F234" s="365"/>
      <c r="G234" s="365"/>
      <c r="H234" s="365"/>
      <c r="I234" s="365"/>
    </row>
    <row r="235" spans="1:9" ht="12.75" customHeight="1">
      <c r="A235" s="365"/>
      <c r="B235" s="365"/>
      <c r="C235" s="365"/>
      <c r="D235" s="365"/>
      <c r="E235" s="365"/>
      <c r="F235" s="365"/>
      <c r="G235" s="365"/>
      <c r="H235" s="365"/>
      <c r="I235" s="365"/>
    </row>
    <row r="236" spans="1:9" ht="12.75" customHeight="1">
      <c r="A236" s="365"/>
      <c r="B236" s="365"/>
      <c r="C236" s="365"/>
      <c r="D236" s="365"/>
      <c r="E236" s="365"/>
      <c r="F236" s="365"/>
      <c r="G236" s="365"/>
      <c r="H236" s="365"/>
      <c r="I236" s="365"/>
    </row>
    <row r="237" spans="1:9" ht="12.75" customHeight="1">
      <c r="A237" s="365"/>
      <c r="B237" s="365"/>
      <c r="C237" s="365"/>
      <c r="D237" s="365"/>
      <c r="E237" s="365"/>
      <c r="F237" s="365"/>
      <c r="G237" s="365"/>
      <c r="H237" s="365"/>
      <c r="I237" s="365"/>
    </row>
    <row r="238" spans="1:3" ht="12.75" customHeight="1">
      <c r="A238" s="194"/>
      <c r="C238" s="21"/>
    </row>
    <row r="239" spans="1:9" ht="12.75" customHeight="1">
      <c r="A239" s="346" t="s">
        <v>768</v>
      </c>
      <c r="B239" s="347"/>
      <c r="C239" s="347"/>
      <c r="D239" s="347"/>
      <c r="E239" s="347"/>
      <c r="F239" s="347"/>
      <c r="G239" s="347"/>
      <c r="H239" s="347"/>
      <c r="I239" s="332"/>
    </row>
    <row r="240" spans="1:9" ht="12.75" customHeight="1">
      <c r="A240" s="371" t="s">
        <v>931</v>
      </c>
      <c r="B240" s="371"/>
      <c r="C240" s="371"/>
      <c r="D240" s="371"/>
      <c r="E240" s="371"/>
      <c r="F240" s="371"/>
      <c r="G240" s="371"/>
      <c r="H240" s="371"/>
      <c r="I240" s="371"/>
    </row>
    <row r="241" spans="1:9" ht="12.75" customHeight="1">
      <c r="A241" s="365"/>
      <c r="B241" s="365"/>
      <c r="C241" s="365"/>
      <c r="D241" s="365"/>
      <c r="E241" s="365"/>
      <c r="F241" s="365"/>
      <c r="G241" s="365"/>
      <c r="H241" s="365"/>
      <c r="I241" s="365"/>
    </row>
    <row r="242" spans="1:9" ht="12.75" customHeight="1">
      <c r="A242" s="365"/>
      <c r="B242" s="365"/>
      <c r="C242" s="365"/>
      <c r="D242" s="365"/>
      <c r="E242" s="365"/>
      <c r="F242" s="365"/>
      <c r="G242" s="365"/>
      <c r="H242" s="365"/>
      <c r="I242" s="365"/>
    </row>
    <row r="243" spans="1:9" ht="12.75" customHeight="1">
      <c r="A243" s="365"/>
      <c r="B243" s="365"/>
      <c r="C243" s="365"/>
      <c r="D243" s="365"/>
      <c r="E243" s="365"/>
      <c r="F243" s="365"/>
      <c r="G243" s="365"/>
      <c r="H243" s="365"/>
      <c r="I243" s="365"/>
    </row>
    <row r="244" spans="1:9" ht="12.75" customHeight="1">
      <c r="A244" s="365"/>
      <c r="B244" s="365"/>
      <c r="C244" s="365"/>
      <c r="D244" s="365"/>
      <c r="E244" s="365"/>
      <c r="F244" s="365"/>
      <c r="G244" s="365"/>
      <c r="H244" s="365"/>
      <c r="I244" s="365"/>
    </row>
    <row r="245" spans="1:9" ht="12.75" customHeight="1">
      <c r="A245" s="365"/>
      <c r="B245" s="365"/>
      <c r="C245" s="365"/>
      <c r="D245" s="365"/>
      <c r="E245" s="365"/>
      <c r="F245" s="365"/>
      <c r="G245" s="365"/>
      <c r="H245" s="365"/>
      <c r="I245" s="365"/>
    </row>
    <row r="246" spans="1:3" ht="12.75" customHeight="1">
      <c r="A246" s="194"/>
      <c r="C246" s="21"/>
    </row>
    <row r="247" spans="1:9" ht="12.75" customHeight="1">
      <c r="A247" s="215" t="s">
        <v>769</v>
      </c>
      <c r="B247" s="242"/>
      <c r="C247" s="242"/>
      <c r="D247" s="242"/>
      <c r="E247" s="242"/>
      <c r="F247" s="242"/>
      <c r="G247" s="242"/>
      <c r="H247" s="242"/>
      <c r="I247" s="243"/>
    </row>
    <row r="248" spans="1:9" ht="12.75" customHeight="1">
      <c r="A248" s="244" t="s">
        <v>770</v>
      </c>
      <c r="B248" s="164"/>
      <c r="C248" s="164"/>
      <c r="D248" s="164"/>
      <c r="E248" s="164"/>
      <c r="F248" s="164"/>
      <c r="G248" s="164"/>
      <c r="H248" s="164"/>
      <c r="I248" s="245"/>
    </row>
    <row r="249" spans="1:9" ht="12.75" customHeight="1">
      <c r="A249" s="518" t="s">
        <v>783</v>
      </c>
      <c r="B249" s="517"/>
      <c r="C249" s="517"/>
      <c r="D249" s="517"/>
      <c r="E249" s="517"/>
      <c r="F249" s="517"/>
      <c r="G249" s="517"/>
      <c r="H249" s="517"/>
      <c r="I249" s="459"/>
    </row>
    <row r="250" spans="1:9" ht="12.75" customHeight="1">
      <c r="A250" s="516"/>
      <c r="B250" s="517"/>
      <c r="C250" s="517"/>
      <c r="D250" s="517"/>
      <c r="E250" s="517"/>
      <c r="F250" s="517"/>
      <c r="G250" s="517"/>
      <c r="H250" s="517"/>
      <c r="I250" s="459"/>
    </row>
    <row r="251" spans="1:9" ht="12.75" customHeight="1">
      <c r="A251" s="247"/>
      <c r="B251" s="246"/>
      <c r="C251" s="246"/>
      <c r="D251" s="246"/>
      <c r="E251" s="246"/>
      <c r="F251" s="246"/>
      <c r="G251" s="246"/>
      <c r="H251" s="246"/>
      <c r="I251" s="238"/>
    </row>
    <row r="252" spans="1:9" ht="12.75" customHeight="1">
      <c r="A252" s="516" t="s">
        <v>776</v>
      </c>
      <c r="B252" s="517"/>
      <c r="C252" s="517"/>
      <c r="D252" s="517"/>
      <c r="E252" s="517"/>
      <c r="F252" s="517"/>
      <c r="G252" s="517"/>
      <c r="H252" s="517"/>
      <c r="I252" s="459"/>
    </row>
    <row r="253" spans="1:9" ht="12.75" customHeight="1" thickBot="1">
      <c r="A253" s="248"/>
      <c r="B253" s="249"/>
      <c r="C253" s="250"/>
      <c r="D253" s="251"/>
      <c r="E253" s="251"/>
      <c r="F253" s="251"/>
      <c r="G253" s="251"/>
      <c r="H253" s="251"/>
      <c r="I253" s="252"/>
    </row>
    <row r="254" spans="1:9" ht="13.5" thickBot="1">
      <c r="A254" s="361" t="s">
        <v>784</v>
      </c>
      <c r="B254" s="196" t="s">
        <v>272</v>
      </c>
      <c r="C254" s="166" t="s">
        <v>31</v>
      </c>
      <c r="D254" s="167" t="s">
        <v>32</v>
      </c>
      <c r="E254" s="167" t="s">
        <v>33</v>
      </c>
      <c r="F254" s="167" t="s">
        <v>523</v>
      </c>
      <c r="G254" s="553" t="s">
        <v>42</v>
      </c>
      <c r="H254" s="554"/>
      <c r="I254" s="165" t="s">
        <v>34</v>
      </c>
    </row>
    <row r="255" spans="1:9" ht="12.75">
      <c r="A255" s="362"/>
      <c r="B255" s="197" t="s">
        <v>932</v>
      </c>
      <c r="C255" s="40" t="s">
        <v>933</v>
      </c>
      <c r="D255" s="40" t="s">
        <v>934</v>
      </c>
      <c r="E255" s="40" t="s">
        <v>935</v>
      </c>
      <c r="F255" s="40" t="s">
        <v>936</v>
      </c>
      <c r="G255" s="333" t="s">
        <v>937</v>
      </c>
      <c r="H255" s="333"/>
      <c r="I255" s="44" t="s">
        <v>938</v>
      </c>
    </row>
    <row r="256" spans="1:9" ht="12.75">
      <c r="A256" s="362"/>
      <c r="B256" s="198"/>
      <c r="C256" s="41"/>
      <c r="D256" s="41"/>
      <c r="E256" s="41"/>
      <c r="F256" s="41"/>
      <c r="G256" s="333"/>
      <c r="H256" s="333"/>
      <c r="I256" s="39"/>
    </row>
    <row r="257" spans="1:9" ht="12.75">
      <c r="A257" s="362"/>
      <c r="B257" s="198"/>
      <c r="C257" s="41"/>
      <c r="D257" s="41"/>
      <c r="E257" s="41"/>
      <c r="F257" s="41"/>
      <c r="G257" s="333"/>
      <c r="H257" s="333"/>
      <c r="I257" s="39"/>
    </row>
    <row r="258" spans="1:9" ht="12.75">
      <c r="A258" s="362"/>
      <c r="B258" s="198"/>
      <c r="C258" s="41"/>
      <c r="D258" s="41"/>
      <c r="E258" s="41"/>
      <c r="F258" s="41"/>
      <c r="G258" s="333"/>
      <c r="H258" s="333"/>
      <c r="I258" s="39"/>
    </row>
    <row r="259" spans="1:9" ht="12.75">
      <c r="A259" s="362"/>
      <c r="B259" s="198"/>
      <c r="C259" s="41"/>
      <c r="D259" s="41"/>
      <c r="E259" s="41"/>
      <c r="F259" s="41"/>
      <c r="G259" s="333"/>
      <c r="H259" s="333"/>
      <c r="I259" s="39"/>
    </row>
    <row r="260" spans="1:9" ht="12.75">
      <c r="A260" s="363"/>
      <c r="B260" s="198"/>
      <c r="C260" s="41"/>
      <c r="D260" s="41"/>
      <c r="E260" s="41"/>
      <c r="F260" s="41"/>
      <c r="G260" s="333"/>
      <c r="H260" s="333"/>
      <c r="I260" s="39"/>
    </row>
    <row r="261" spans="1:9" ht="12.75">
      <c r="A261" s="363"/>
      <c r="B261" s="198"/>
      <c r="C261" s="41"/>
      <c r="D261" s="41"/>
      <c r="E261" s="41"/>
      <c r="F261" s="41"/>
      <c r="G261" s="333"/>
      <c r="H261" s="333"/>
      <c r="I261" s="39"/>
    </row>
    <row r="262" spans="1:9" ht="12.75">
      <c r="A262" s="363"/>
      <c r="B262" s="198"/>
      <c r="C262" s="41"/>
      <c r="D262" s="41"/>
      <c r="E262" s="41"/>
      <c r="F262" s="41"/>
      <c r="G262" s="333"/>
      <c r="H262" s="333"/>
      <c r="I262" s="39"/>
    </row>
    <row r="263" spans="1:9" ht="12.75">
      <c r="A263" s="363"/>
      <c r="B263" s="198"/>
      <c r="C263" s="41"/>
      <c r="D263" s="41"/>
      <c r="E263" s="41"/>
      <c r="F263" s="41"/>
      <c r="G263" s="333"/>
      <c r="H263" s="333"/>
      <c r="I263" s="39"/>
    </row>
    <row r="264" spans="1:9" ht="12.75">
      <c r="A264" s="363"/>
      <c r="B264" s="198"/>
      <c r="C264" s="41"/>
      <c r="D264" s="41"/>
      <c r="E264" s="41"/>
      <c r="F264" s="41"/>
      <c r="G264" s="333"/>
      <c r="H264" s="333"/>
      <c r="I264" s="39"/>
    </row>
    <row r="265" spans="1:9" ht="12.75">
      <c r="A265" s="359"/>
      <c r="B265" s="198"/>
      <c r="C265" s="41"/>
      <c r="D265" s="41"/>
      <c r="E265" s="41"/>
      <c r="F265" s="41"/>
      <c r="G265" s="333"/>
      <c r="H265" s="333"/>
      <c r="I265" s="39"/>
    </row>
    <row r="266" spans="1:11" ht="13.5" thickBot="1">
      <c r="A266" s="199"/>
      <c r="B266" s="195"/>
      <c r="C266" s="195"/>
      <c r="D266" s="195"/>
      <c r="E266" s="195"/>
      <c r="F266" s="195"/>
      <c r="G266" s="195"/>
      <c r="H266" s="195"/>
      <c r="I266" s="207"/>
      <c r="J266" s="195"/>
      <c r="K266" s="195"/>
    </row>
    <row r="267" spans="1:12" ht="26.25" customHeight="1" thickBot="1">
      <c r="A267" s="548"/>
      <c r="B267" s="200" t="s">
        <v>771</v>
      </c>
      <c r="C267" s="201" t="s">
        <v>772</v>
      </c>
      <c r="D267" s="538" t="s">
        <v>773</v>
      </c>
      <c r="E267" s="539"/>
      <c r="F267" s="195"/>
      <c r="G267" s="195"/>
      <c r="H267" s="195"/>
      <c r="I267" s="207"/>
      <c r="J267" s="195"/>
      <c r="K267" s="195"/>
      <c r="L267" s="27"/>
    </row>
    <row r="268" spans="1:12" ht="12.75">
      <c r="A268" s="549"/>
      <c r="B268" s="43" t="s">
        <v>939</v>
      </c>
      <c r="C268" s="40" t="s">
        <v>940</v>
      </c>
      <c r="D268" s="344" t="s">
        <v>941</v>
      </c>
      <c r="E268" s="345"/>
      <c r="F268" s="195"/>
      <c r="G268" s="195"/>
      <c r="H268" s="195"/>
      <c r="I268" s="207"/>
      <c r="J268" s="195"/>
      <c r="K268" s="195"/>
      <c r="L268" s="27"/>
    </row>
    <row r="269" spans="1:12" ht="12.75">
      <c r="A269" s="549"/>
      <c r="B269" s="45"/>
      <c r="C269" s="41"/>
      <c r="D269" s="344"/>
      <c r="E269" s="345"/>
      <c r="F269" s="195"/>
      <c r="G269" s="195"/>
      <c r="H269" s="195"/>
      <c r="I269" s="207"/>
      <c r="J269" s="195"/>
      <c r="K269" s="195"/>
      <c r="L269" s="27"/>
    </row>
    <row r="270" spans="1:12" ht="12.75">
      <c r="A270" s="549"/>
      <c r="B270" s="45"/>
      <c r="C270" s="41"/>
      <c r="D270" s="344"/>
      <c r="E270" s="345"/>
      <c r="F270" s="195"/>
      <c r="G270" s="195"/>
      <c r="H270" s="195"/>
      <c r="I270" s="207"/>
      <c r="J270" s="195"/>
      <c r="K270" s="195"/>
      <c r="L270" s="27"/>
    </row>
    <row r="271" spans="1:12" ht="12.75">
      <c r="A271" s="549"/>
      <c r="B271" s="45"/>
      <c r="C271" s="41"/>
      <c r="D271" s="344"/>
      <c r="E271" s="345"/>
      <c r="F271" s="195"/>
      <c r="G271" s="195"/>
      <c r="H271" s="195"/>
      <c r="I271" s="207"/>
      <c r="J271" s="195"/>
      <c r="K271" s="195"/>
      <c r="L271" s="27"/>
    </row>
    <row r="272" spans="1:12" ht="12.75">
      <c r="A272" s="549"/>
      <c r="B272" s="45"/>
      <c r="C272" s="41"/>
      <c r="D272" s="344"/>
      <c r="E272" s="345"/>
      <c r="F272" s="195"/>
      <c r="G272" s="195"/>
      <c r="H272" s="195"/>
      <c r="I272" s="207"/>
      <c r="J272" s="195"/>
      <c r="K272" s="195"/>
      <c r="L272" s="27"/>
    </row>
    <row r="273" spans="1:12" ht="12.75">
      <c r="A273" s="549"/>
      <c r="B273" s="45"/>
      <c r="C273" s="41"/>
      <c r="D273" s="333"/>
      <c r="E273" s="345"/>
      <c r="F273" s="195"/>
      <c r="G273" s="195"/>
      <c r="H273" s="195"/>
      <c r="I273" s="207"/>
      <c r="J273" s="195"/>
      <c r="K273" s="195"/>
      <c r="L273" s="27"/>
    </row>
    <row r="274" spans="1:12" ht="12.75">
      <c r="A274" s="549"/>
      <c r="B274" s="45"/>
      <c r="C274" s="41"/>
      <c r="D274" s="333"/>
      <c r="E274" s="345"/>
      <c r="F274" s="195"/>
      <c r="G274" s="195"/>
      <c r="H274" s="195"/>
      <c r="I274" s="207"/>
      <c r="J274" s="195"/>
      <c r="K274" s="195"/>
      <c r="L274" s="27"/>
    </row>
    <row r="275" spans="1:12" ht="12.75">
      <c r="A275" s="549"/>
      <c r="B275" s="45"/>
      <c r="C275" s="41"/>
      <c r="D275" s="333"/>
      <c r="E275" s="345"/>
      <c r="F275" s="195"/>
      <c r="G275" s="195"/>
      <c r="H275" s="195"/>
      <c r="I275" s="207"/>
      <c r="J275" s="195"/>
      <c r="K275" s="195"/>
      <c r="L275" s="27"/>
    </row>
    <row r="276" spans="1:12" ht="12.75">
      <c r="A276" s="549"/>
      <c r="B276" s="45"/>
      <c r="C276" s="41"/>
      <c r="D276" s="333"/>
      <c r="E276" s="345"/>
      <c r="F276" s="195"/>
      <c r="G276" s="195"/>
      <c r="H276" s="195"/>
      <c r="I276" s="207"/>
      <c r="J276" s="195"/>
      <c r="K276" s="195"/>
      <c r="L276" s="27"/>
    </row>
    <row r="277" spans="1:12" ht="12.75">
      <c r="A277" s="549"/>
      <c r="B277" s="45"/>
      <c r="C277" s="41"/>
      <c r="D277" s="333"/>
      <c r="E277" s="345"/>
      <c r="F277" s="195"/>
      <c r="G277" s="195"/>
      <c r="H277" s="195"/>
      <c r="I277" s="207"/>
      <c r="J277" s="195"/>
      <c r="K277" s="195"/>
      <c r="L277" s="27"/>
    </row>
    <row r="278" spans="1:12" ht="13.5" thickBot="1">
      <c r="A278" s="550"/>
      <c r="B278" s="46"/>
      <c r="C278" s="42"/>
      <c r="D278" s="551"/>
      <c r="E278" s="552"/>
      <c r="F278" s="208"/>
      <c r="G278" s="208"/>
      <c r="H278" s="208"/>
      <c r="I278" s="209"/>
      <c r="J278" s="195"/>
      <c r="K278" s="195"/>
      <c r="L278" s="27"/>
    </row>
    <row r="279" spans="1:9" ht="13.5" thickBot="1">
      <c r="A279" s="34"/>
      <c r="B279" s="23"/>
      <c r="C279" s="23"/>
      <c r="D279" s="23"/>
      <c r="E279" s="23"/>
      <c r="F279" s="23"/>
      <c r="G279" s="23"/>
      <c r="H279" s="23"/>
      <c r="I279" s="23"/>
    </row>
    <row r="280" spans="1:9" ht="12.75">
      <c r="A280" s="436" t="s">
        <v>774</v>
      </c>
      <c r="B280" s="437"/>
      <c r="C280" s="438"/>
      <c r="D280" s="555" t="s">
        <v>749</v>
      </c>
      <c r="E280" s="23"/>
      <c r="F280" s="23"/>
      <c r="G280" s="23"/>
      <c r="H280" s="23"/>
      <c r="I280" s="23"/>
    </row>
    <row r="281" spans="1:9" ht="13.5" thickBot="1">
      <c r="A281" s="439"/>
      <c r="B281" s="440"/>
      <c r="C281" s="440"/>
      <c r="D281" s="556"/>
      <c r="E281" s="23"/>
      <c r="F281" s="23"/>
      <c r="G281" s="23"/>
      <c r="H281" s="23"/>
      <c r="I281" s="23"/>
    </row>
    <row r="282" spans="1:9" ht="13.5" thickBot="1">
      <c r="A282" s="163" t="s">
        <v>272</v>
      </c>
      <c r="B282" s="47"/>
      <c r="C282" s="48"/>
      <c r="D282" s="536"/>
      <c r="E282" s="537"/>
      <c r="F282" s="536"/>
      <c r="G282" s="537"/>
      <c r="H282" s="536"/>
      <c r="I282" s="557"/>
    </row>
    <row r="283" spans="1:9" ht="13.5" thickBot="1">
      <c r="A283" s="163" t="s">
        <v>31</v>
      </c>
      <c r="B283" s="49"/>
      <c r="C283" s="36"/>
      <c r="D283" s="388"/>
      <c r="E283" s="364"/>
      <c r="F283" s="388"/>
      <c r="G283" s="364"/>
      <c r="H283" s="388"/>
      <c r="I283" s="433"/>
    </row>
    <row r="284" spans="1:9" ht="13.5" thickBot="1">
      <c r="A284" s="163" t="s">
        <v>32</v>
      </c>
      <c r="B284" s="49"/>
      <c r="C284" s="36"/>
      <c r="D284" s="388"/>
      <c r="E284" s="364"/>
      <c r="F284" s="388"/>
      <c r="G284" s="364"/>
      <c r="H284" s="388"/>
      <c r="I284" s="433"/>
    </row>
    <row r="285" spans="1:9" ht="13.5" thickBot="1">
      <c r="A285" s="163" t="s">
        <v>33</v>
      </c>
      <c r="B285" s="49"/>
      <c r="C285" s="36"/>
      <c r="D285" s="388"/>
      <c r="E285" s="364"/>
      <c r="F285" s="388"/>
      <c r="G285" s="364"/>
      <c r="H285" s="388"/>
      <c r="I285" s="433"/>
    </row>
    <row r="286" spans="1:9" ht="13.5" thickBot="1">
      <c r="A286" s="163" t="s">
        <v>523</v>
      </c>
      <c r="B286" s="49"/>
      <c r="C286" s="36"/>
      <c r="D286" s="388"/>
      <c r="E286" s="364"/>
      <c r="F286" s="388"/>
      <c r="G286" s="364"/>
      <c r="H286" s="388"/>
      <c r="I286" s="433"/>
    </row>
    <row r="287" spans="1:9" ht="13.5" thickBot="1">
      <c r="A287" s="163" t="s">
        <v>35</v>
      </c>
      <c r="B287" s="49"/>
      <c r="C287" s="36"/>
      <c r="D287" s="388"/>
      <c r="E287" s="364"/>
      <c r="F287" s="388"/>
      <c r="G287" s="364"/>
      <c r="H287" s="388"/>
      <c r="I287" s="433"/>
    </row>
    <row r="288" spans="1:9" ht="13.5" thickBot="1">
      <c r="A288" s="163" t="s">
        <v>34</v>
      </c>
      <c r="B288" s="49"/>
      <c r="C288" s="36"/>
      <c r="D288" s="388"/>
      <c r="E288" s="364"/>
      <c r="F288" s="388"/>
      <c r="G288" s="364"/>
      <c r="H288" s="388"/>
      <c r="I288" s="433"/>
    </row>
    <row r="289" spans="1:9" ht="13.5" thickBot="1">
      <c r="A289" s="168" t="s">
        <v>36</v>
      </c>
      <c r="B289" s="49"/>
      <c r="C289" s="36"/>
      <c r="D289" s="388"/>
      <c r="E289" s="364"/>
      <c r="F289" s="388"/>
      <c r="G289" s="364"/>
      <c r="H289" s="388"/>
      <c r="I289" s="433"/>
    </row>
    <row r="290" spans="1:9" ht="26.25" thickBot="1">
      <c r="A290" s="168" t="s">
        <v>590</v>
      </c>
      <c r="B290" s="49"/>
      <c r="C290" s="36"/>
      <c r="D290" s="388"/>
      <c r="E290" s="364"/>
      <c r="F290" s="388"/>
      <c r="G290" s="364"/>
      <c r="H290" s="388"/>
      <c r="I290" s="433"/>
    </row>
    <row r="291" spans="1:9" ht="13.5" thickBot="1">
      <c r="A291" s="168" t="s">
        <v>37</v>
      </c>
      <c r="B291" s="49"/>
      <c r="C291" s="36"/>
      <c r="D291" s="388"/>
      <c r="E291" s="364"/>
      <c r="F291" s="388"/>
      <c r="G291" s="364"/>
      <c r="H291" s="388"/>
      <c r="I291" s="433"/>
    </row>
    <row r="292" spans="1:9" ht="15" customHeight="1" thickBot="1">
      <c r="A292" s="168" t="s">
        <v>38</v>
      </c>
      <c r="B292" s="49"/>
      <c r="C292" s="36"/>
      <c r="D292" s="388"/>
      <c r="E292" s="364"/>
      <c r="F292" s="388"/>
      <c r="G292" s="364"/>
      <c r="H292" s="388"/>
      <c r="I292" s="433"/>
    </row>
    <row r="293" spans="1:9" ht="13.5" thickBot="1">
      <c r="A293" s="169" t="s">
        <v>41</v>
      </c>
      <c r="B293" s="49"/>
      <c r="C293" s="36"/>
      <c r="D293" s="388"/>
      <c r="E293" s="364"/>
      <c r="F293" s="388"/>
      <c r="G293" s="364"/>
      <c r="H293" s="388"/>
      <c r="I293" s="433"/>
    </row>
    <row r="294" spans="1:9" ht="13.5" thickBot="1">
      <c r="A294" s="170" t="s">
        <v>39</v>
      </c>
      <c r="B294" s="49"/>
      <c r="C294" s="36"/>
      <c r="D294" s="388"/>
      <c r="E294" s="364"/>
      <c r="F294" s="388"/>
      <c r="G294" s="364"/>
      <c r="H294" s="388"/>
      <c r="I294" s="433"/>
    </row>
    <row r="295" spans="1:9" ht="13.5" thickBot="1">
      <c r="A295" s="163" t="s">
        <v>40</v>
      </c>
      <c r="B295" s="49"/>
      <c r="C295" s="37"/>
      <c r="D295" s="388"/>
      <c r="E295" s="545"/>
      <c r="F295" s="388"/>
      <c r="G295" s="545"/>
      <c r="H295" s="565"/>
      <c r="I295" s="566"/>
    </row>
    <row r="296" spans="1:9" ht="13.5" thickBot="1">
      <c r="A296" s="168" t="s">
        <v>271</v>
      </c>
      <c r="B296" s="49"/>
      <c r="C296" s="36"/>
      <c r="D296" s="388"/>
      <c r="E296" s="364"/>
      <c r="F296" s="388"/>
      <c r="G296" s="364"/>
      <c r="H296" s="388"/>
      <c r="I296" s="433"/>
    </row>
    <row r="297" spans="1:9" ht="12.75">
      <c r="A297" s="171" t="s">
        <v>273</v>
      </c>
      <c r="B297" s="50"/>
      <c r="C297" s="51"/>
      <c r="D297" s="542"/>
      <c r="E297" s="543"/>
      <c r="F297" s="542"/>
      <c r="G297" s="543"/>
      <c r="H297" s="542"/>
      <c r="I297" s="571"/>
    </row>
    <row r="298" spans="1:9" ht="12.75">
      <c r="A298" s="558" t="s">
        <v>274</v>
      </c>
      <c r="B298" s="544"/>
      <c r="C298" s="387"/>
      <c r="D298" s="387"/>
      <c r="E298" s="387"/>
      <c r="F298" s="387"/>
      <c r="G298" s="387"/>
      <c r="H298" s="387"/>
      <c r="I298" s="564"/>
    </row>
    <row r="299" spans="1:9" ht="12.75">
      <c r="A299" s="559"/>
      <c r="B299" s="544"/>
      <c r="C299" s="387"/>
      <c r="D299" s="387"/>
      <c r="E299" s="387"/>
      <c r="F299" s="387"/>
      <c r="G299" s="387"/>
      <c r="H299" s="387"/>
      <c r="I299" s="564"/>
    </row>
    <row r="300" spans="1:9" ht="15" customHeight="1">
      <c r="A300" s="559"/>
      <c r="B300" s="544"/>
      <c r="C300" s="387"/>
      <c r="D300" s="387"/>
      <c r="E300" s="387"/>
      <c r="F300" s="387"/>
      <c r="G300" s="387"/>
      <c r="H300" s="387"/>
      <c r="I300" s="564"/>
    </row>
    <row r="301" spans="1:9" ht="15" customHeight="1">
      <c r="A301" s="560" t="s">
        <v>775</v>
      </c>
      <c r="B301" s="540"/>
      <c r="C301" s="385"/>
      <c r="D301" s="385"/>
      <c r="E301" s="385"/>
      <c r="F301" s="385"/>
      <c r="G301" s="385"/>
      <c r="H301" s="385"/>
      <c r="I301" s="562"/>
    </row>
    <row r="302" spans="1:9" s="25" customFormat="1" ht="15" customHeight="1" thickBot="1">
      <c r="A302" s="561"/>
      <c r="B302" s="541"/>
      <c r="C302" s="386"/>
      <c r="D302" s="386"/>
      <c r="E302" s="386"/>
      <c r="F302" s="386"/>
      <c r="G302" s="386"/>
      <c r="H302" s="386"/>
      <c r="I302" s="563"/>
    </row>
    <row r="303" spans="1:3" s="25" customFormat="1" ht="12.75">
      <c r="A303" s="204"/>
      <c r="B303" s="204"/>
      <c r="C303" s="152"/>
    </row>
    <row r="304" spans="1:9" s="25" customFormat="1" ht="12.75">
      <c r="A304" s="418" t="s">
        <v>777</v>
      </c>
      <c r="B304" s="419"/>
      <c r="C304" s="419"/>
      <c r="D304" s="419"/>
      <c r="E304" s="419"/>
      <c r="F304" s="419"/>
      <c r="G304" s="419"/>
      <c r="H304" s="419"/>
      <c r="I304" s="420"/>
    </row>
    <row r="305" spans="1:9" s="25" customFormat="1" ht="12.75">
      <c r="A305" s="421" t="s">
        <v>778</v>
      </c>
      <c r="B305" s="394"/>
      <c r="C305" s="394"/>
      <c r="D305" s="394"/>
      <c r="E305" s="394"/>
      <c r="F305" s="394"/>
      <c r="G305" s="394"/>
      <c r="H305" s="394"/>
      <c r="I305" s="395"/>
    </row>
    <row r="306" spans="1:9" s="25" customFormat="1" ht="12.75">
      <c r="A306" s="371" t="s">
        <v>942</v>
      </c>
      <c r="B306" s="371"/>
      <c r="C306" s="371"/>
      <c r="D306" s="371"/>
      <c r="E306" s="371"/>
      <c r="F306" s="371"/>
      <c r="G306" s="371"/>
      <c r="H306" s="371"/>
      <c r="I306" s="371"/>
    </row>
    <row r="307" spans="1:9" s="25" customFormat="1" ht="12.75">
      <c r="A307" s="365"/>
      <c r="B307" s="365"/>
      <c r="C307" s="365"/>
      <c r="D307" s="365"/>
      <c r="E307" s="365"/>
      <c r="F307" s="365"/>
      <c r="G307" s="365"/>
      <c r="H307" s="365"/>
      <c r="I307" s="365"/>
    </row>
    <row r="308" spans="1:9" s="25" customFormat="1" ht="12.75">
      <c r="A308" s="365"/>
      <c r="B308" s="365"/>
      <c r="C308" s="365"/>
      <c r="D308" s="365"/>
      <c r="E308" s="365"/>
      <c r="F308" s="365"/>
      <c r="G308" s="365"/>
      <c r="H308" s="365"/>
      <c r="I308" s="365"/>
    </row>
    <row r="309" spans="1:9" s="25" customFormat="1" ht="12.75">
      <c r="A309" s="365"/>
      <c r="B309" s="365"/>
      <c r="C309" s="365"/>
      <c r="D309" s="365"/>
      <c r="E309" s="365"/>
      <c r="F309" s="365"/>
      <c r="G309" s="365"/>
      <c r="H309" s="365"/>
      <c r="I309" s="365"/>
    </row>
    <row r="310" spans="1:9" s="25" customFormat="1" ht="12.75">
      <c r="A310" s="365"/>
      <c r="B310" s="365"/>
      <c r="C310" s="365"/>
      <c r="D310" s="365"/>
      <c r="E310" s="365"/>
      <c r="F310" s="365"/>
      <c r="G310" s="365"/>
      <c r="H310" s="365"/>
      <c r="I310" s="365"/>
    </row>
    <row r="311" spans="1:9" s="25" customFormat="1" ht="12.75">
      <c r="A311" s="365"/>
      <c r="B311" s="365"/>
      <c r="C311" s="365"/>
      <c r="D311" s="365"/>
      <c r="E311" s="365"/>
      <c r="F311" s="365"/>
      <c r="G311" s="365"/>
      <c r="H311" s="365"/>
      <c r="I311" s="365"/>
    </row>
    <row r="312" spans="1:9" s="25" customFormat="1" ht="12.75">
      <c r="A312" s="188"/>
      <c r="B312" s="188"/>
      <c r="C312" s="205"/>
      <c r="D312" s="188"/>
      <c r="E312" s="205"/>
      <c r="F312" s="205"/>
      <c r="G312" s="205"/>
      <c r="H312" s="205"/>
      <c r="I312" s="205"/>
    </row>
    <row r="313" spans="1:9" s="25" customFormat="1" ht="12.75">
      <c r="A313" s="360" t="s">
        <v>781</v>
      </c>
      <c r="B313" s="356"/>
      <c r="C313" s="356"/>
      <c r="D313" s="356"/>
      <c r="E313" s="356"/>
      <c r="F313" s="356"/>
      <c r="G313" s="356"/>
      <c r="H313" s="356"/>
      <c r="I313" s="357"/>
    </row>
    <row r="314" spans="1:9" s="25" customFormat="1" ht="12.75">
      <c r="A314" s="371" t="s">
        <v>943</v>
      </c>
      <c r="B314" s="371"/>
      <c r="C314" s="371"/>
      <c r="D314" s="371"/>
      <c r="E314" s="371"/>
      <c r="F314" s="371"/>
      <c r="G314" s="371"/>
      <c r="H314" s="371"/>
      <c r="I314" s="371"/>
    </row>
    <row r="315" spans="1:9" s="25" customFormat="1" ht="12.75">
      <c r="A315" s="365"/>
      <c r="B315" s="365"/>
      <c r="C315" s="365"/>
      <c r="D315" s="365"/>
      <c r="E315" s="365"/>
      <c r="F315" s="365"/>
      <c r="G315" s="365"/>
      <c r="H315" s="365"/>
      <c r="I315" s="365"/>
    </row>
    <row r="316" spans="1:9" s="25" customFormat="1" ht="12.75">
      <c r="A316" s="365"/>
      <c r="B316" s="365"/>
      <c r="C316" s="365"/>
      <c r="D316" s="365"/>
      <c r="E316" s="365"/>
      <c r="F316" s="365"/>
      <c r="G316" s="365"/>
      <c r="H316" s="365"/>
      <c r="I316" s="365"/>
    </row>
    <row r="317" spans="1:9" s="25" customFormat="1" ht="12.75">
      <c r="A317" s="365"/>
      <c r="B317" s="365"/>
      <c r="C317" s="365"/>
      <c r="D317" s="365"/>
      <c r="E317" s="365"/>
      <c r="F317" s="365"/>
      <c r="G317" s="365"/>
      <c r="H317" s="365"/>
      <c r="I317" s="365"/>
    </row>
    <row r="318" spans="1:9" s="25" customFormat="1" ht="12.75">
      <c r="A318" s="365"/>
      <c r="B318" s="365"/>
      <c r="C318" s="365"/>
      <c r="D318" s="365"/>
      <c r="E318" s="365"/>
      <c r="F318" s="365"/>
      <c r="G318" s="365"/>
      <c r="H318" s="365"/>
      <c r="I318" s="365"/>
    </row>
    <row r="319" spans="1:9" s="25" customFormat="1" ht="12.75">
      <c r="A319" s="365"/>
      <c r="B319" s="365"/>
      <c r="C319" s="365"/>
      <c r="D319" s="365"/>
      <c r="E319" s="365"/>
      <c r="F319" s="365"/>
      <c r="G319" s="365"/>
      <c r="H319" s="365"/>
      <c r="I319" s="365"/>
    </row>
    <row r="320" spans="1:9" s="25" customFormat="1" ht="12.75">
      <c r="A320" s="203"/>
      <c r="B320" s="203"/>
      <c r="C320" s="203"/>
      <c r="E320" s="152"/>
      <c r="F320" s="152"/>
      <c r="G320" s="152"/>
      <c r="H320" s="152"/>
      <c r="I320" s="152"/>
    </row>
    <row r="321" spans="1:9" s="25" customFormat="1" ht="12.75">
      <c r="A321" s="360" t="s">
        <v>74</v>
      </c>
      <c r="B321" s="356"/>
      <c r="C321" s="356"/>
      <c r="D321" s="356"/>
      <c r="E321" s="356"/>
      <c r="F321" s="356"/>
      <c r="G321" s="356"/>
      <c r="H321" s="356"/>
      <c r="I321" s="357"/>
    </row>
    <row r="322" spans="1:9" s="25" customFormat="1" ht="12.75">
      <c r="A322" s="371" t="s">
        <v>944</v>
      </c>
      <c r="B322" s="371"/>
      <c r="C322" s="371"/>
      <c r="D322" s="371"/>
      <c r="E322" s="371"/>
      <c r="F322" s="371"/>
      <c r="G322" s="371"/>
      <c r="H322" s="371"/>
      <c r="I322" s="371"/>
    </row>
    <row r="323" spans="1:9" s="25" customFormat="1" ht="12.75">
      <c r="A323" s="365"/>
      <c r="B323" s="365"/>
      <c r="C323" s="365"/>
      <c r="D323" s="365"/>
      <c r="E323" s="365"/>
      <c r="F323" s="365"/>
      <c r="G323" s="365"/>
      <c r="H323" s="365"/>
      <c r="I323" s="365"/>
    </row>
    <row r="324" spans="1:9" s="25" customFormat="1" ht="12.75">
      <c r="A324" s="365"/>
      <c r="B324" s="365"/>
      <c r="C324" s="365"/>
      <c r="D324" s="365"/>
      <c r="E324" s="365"/>
      <c r="F324" s="365"/>
      <c r="G324" s="365"/>
      <c r="H324" s="365"/>
      <c r="I324" s="365"/>
    </row>
    <row r="325" spans="1:9" s="25" customFormat="1" ht="12.75">
      <c r="A325" s="365"/>
      <c r="B325" s="365"/>
      <c r="C325" s="365"/>
      <c r="D325" s="365"/>
      <c r="E325" s="365"/>
      <c r="F325" s="365"/>
      <c r="G325" s="365"/>
      <c r="H325" s="365"/>
      <c r="I325" s="365"/>
    </row>
    <row r="326" spans="1:9" s="25" customFormat="1" ht="12.75">
      <c r="A326" s="365"/>
      <c r="B326" s="365"/>
      <c r="C326" s="365"/>
      <c r="D326" s="365"/>
      <c r="E326" s="365"/>
      <c r="F326" s="365"/>
      <c r="G326" s="365"/>
      <c r="H326" s="365"/>
      <c r="I326" s="365"/>
    </row>
    <row r="327" spans="1:9" s="25" customFormat="1" ht="12.75">
      <c r="A327" s="365"/>
      <c r="B327" s="365"/>
      <c r="C327" s="365"/>
      <c r="D327" s="365"/>
      <c r="E327" s="365"/>
      <c r="F327" s="365"/>
      <c r="G327" s="365"/>
      <c r="H327" s="365"/>
      <c r="I327" s="365"/>
    </row>
    <row r="328" spans="1:9" s="25" customFormat="1" ht="12.75">
      <c r="A328" s="202"/>
      <c r="B328" s="206"/>
      <c r="C328" s="206"/>
      <c r="D328" s="206"/>
      <c r="E328" s="206"/>
      <c r="F328" s="206"/>
      <c r="G328" s="206"/>
      <c r="H328" s="206"/>
      <c r="I328" s="206"/>
    </row>
    <row r="329" spans="1:9" s="25" customFormat="1" ht="12.75">
      <c r="A329" s="334" t="s">
        <v>75</v>
      </c>
      <c r="B329" s="335"/>
      <c r="C329" s="335"/>
      <c r="D329" s="335"/>
      <c r="E329" s="335"/>
      <c r="F329" s="335"/>
      <c r="G329" s="335"/>
      <c r="H329" s="335"/>
      <c r="I329" s="336"/>
    </row>
    <row r="330" spans="1:9" s="25" customFormat="1" ht="12.75" customHeight="1">
      <c r="A330" s="337"/>
      <c r="B330" s="338"/>
      <c r="C330" s="338"/>
      <c r="D330" s="338"/>
      <c r="E330" s="338"/>
      <c r="F330" s="338"/>
      <c r="G330" s="338"/>
      <c r="H330" s="338"/>
      <c r="I330" s="339"/>
    </row>
    <row r="331" spans="1:9" s="25" customFormat="1" ht="12.75" customHeight="1">
      <c r="A331" s="371" t="s">
        <v>945</v>
      </c>
      <c r="B331" s="371"/>
      <c r="C331" s="371"/>
      <c r="D331" s="371"/>
      <c r="E331" s="371"/>
      <c r="F331" s="371"/>
      <c r="G331" s="371"/>
      <c r="H331" s="371"/>
      <c r="I331" s="371"/>
    </row>
    <row r="332" spans="1:9" s="25" customFormat="1" ht="12.75" customHeight="1">
      <c r="A332" s="365"/>
      <c r="B332" s="365"/>
      <c r="C332" s="365"/>
      <c r="D332" s="365"/>
      <c r="E332" s="365"/>
      <c r="F332" s="365"/>
      <c r="G332" s="365"/>
      <c r="H332" s="365"/>
      <c r="I332" s="365"/>
    </row>
    <row r="333" spans="1:9" s="25" customFormat="1" ht="12.75" customHeight="1">
      <c r="A333" s="365"/>
      <c r="B333" s="365"/>
      <c r="C333" s="365"/>
      <c r="D333" s="365"/>
      <c r="E333" s="365"/>
      <c r="F333" s="365"/>
      <c r="G333" s="365"/>
      <c r="H333" s="365"/>
      <c r="I333" s="365"/>
    </row>
    <row r="334" spans="1:9" s="25" customFormat="1" ht="12.75" customHeight="1">
      <c r="A334" s="365"/>
      <c r="B334" s="365"/>
      <c r="C334" s="365"/>
      <c r="D334" s="365"/>
      <c r="E334" s="365"/>
      <c r="F334" s="365"/>
      <c r="G334" s="365"/>
      <c r="H334" s="365"/>
      <c r="I334" s="365"/>
    </row>
    <row r="335" spans="1:9" s="25" customFormat="1" ht="12.75" customHeight="1">
      <c r="A335" s="365"/>
      <c r="B335" s="365"/>
      <c r="C335" s="365"/>
      <c r="D335" s="365"/>
      <c r="E335" s="365"/>
      <c r="F335" s="365"/>
      <c r="G335" s="365"/>
      <c r="H335" s="365"/>
      <c r="I335" s="365"/>
    </row>
    <row r="336" spans="1:9" s="25" customFormat="1" ht="12.75" customHeight="1">
      <c r="A336" s="365"/>
      <c r="B336" s="365"/>
      <c r="C336" s="365"/>
      <c r="D336" s="365"/>
      <c r="E336" s="365"/>
      <c r="F336" s="365"/>
      <c r="G336" s="365"/>
      <c r="H336" s="365"/>
      <c r="I336" s="365"/>
    </row>
    <row r="337" spans="1:9" s="25" customFormat="1" ht="12.75">
      <c r="A337" s="202"/>
      <c r="B337" s="206"/>
      <c r="C337" s="206"/>
      <c r="D337" s="206"/>
      <c r="E337" s="206"/>
      <c r="F337" s="206"/>
      <c r="G337" s="206"/>
      <c r="H337" s="206"/>
      <c r="I337" s="206"/>
    </row>
    <row r="338" spans="1:9" s="25" customFormat="1" ht="12.75" customHeight="1">
      <c r="A338" s="360" t="s">
        <v>76</v>
      </c>
      <c r="B338" s="356"/>
      <c r="C338" s="356"/>
      <c r="D338" s="356"/>
      <c r="E338" s="356"/>
      <c r="F338" s="356"/>
      <c r="G338" s="356"/>
      <c r="H338" s="356"/>
      <c r="I338" s="357"/>
    </row>
    <row r="339" spans="1:9" s="25" customFormat="1" ht="12.75" customHeight="1">
      <c r="A339" s="371" t="s">
        <v>946</v>
      </c>
      <c r="B339" s="371"/>
      <c r="C339" s="371"/>
      <c r="D339" s="371"/>
      <c r="E339" s="371"/>
      <c r="F339" s="371"/>
      <c r="G339" s="371"/>
      <c r="H339" s="371"/>
      <c r="I339" s="371"/>
    </row>
    <row r="340" spans="1:9" s="25" customFormat="1" ht="12.75" customHeight="1">
      <c r="A340" s="365"/>
      <c r="B340" s="365"/>
      <c r="C340" s="365"/>
      <c r="D340" s="365"/>
      <c r="E340" s="365"/>
      <c r="F340" s="365"/>
      <c r="G340" s="365"/>
      <c r="H340" s="365"/>
      <c r="I340" s="365"/>
    </row>
    <row r="341" spans="1:9" s="25" customFormat="1" ht="12.75" customHeight="1">
      <c r="A341" s="365"/>
      <c r="B341" s="365"/>
      <c r="C341" s="365"/>
      <c r="D341" s="365"/>
      <c r="E341" s="365"/>
      <c r="F341" s="365"/>
      <c r="G341" s="365"/>
      <c r="H341" s="365"/>
      <c r="I341" s="365"/>
    </row>
    <row r="342" spans="1:9" s="25" customFormat="1" ht="12.75" customHeight="1">
      <c r="A342" s="365"/>
      <c r="B342" s="365"/>
      <c r="C342" s="365"/>
      <c r="D342" s="365"/>
      <c r="E342" s="365"/>
      <c r="F342" s="365"/>
      <c r="G342" s="365"/>
      <c r="H342" s="365"/>
      <c r="I342" s="365"/>
    </row>
    <row r="343" spans="1:9" s="25" customFormat="1" ht="12.75" customHeight="1">
      <c r="A343" s="365"/>
      <c r="B343" s="365"/>
      <c r="C343" s="365"/>
      <c r="D343" s="365"/>
      <c r="E343" s="365"/>
      <c r="F343" s="365"/>
      <c r="G343" s="365"/>
      <c r="H343" s="365"/>
      <c r="I343" s="365"/>
    </row>
    <row r="344" spans="1:9" s="25" customFormat="1" ht="12.75" customHeight="1">
      <c r="A344" s="365"/>
      <c r="B344" s="365"/>
      <c r="C344" s="365"/>
      <c r="D344" s="365"/>
      <c r="E344" s="365"/>
      <c r="F344" s="365"/>
      <c r="G344" s="365"/>
      <c r="H344" s="365"/>
      <c r="I344" s="365"/>
    </row>
    <row r="345" spans="1:9" s="25" customFormat="1" ht="12.75">
      <c r="A345" s="202"/>
      <c r="B345" s="206"/>
      <c r="C345" s="206"/>
      <c r="D345" s="206"/>
      <c r="E345" s="206"/>
      <c r="F345" s="206"/>
      <c r="G345" s="206"/>
      <c r="H345" s="206"/>
      <c r="I345" s="206"/>
    </row>
    <row r="346" spans="1:9" s="25" customFormat="1" ht="12.75" customHeight="1">
      <c r="A346" s="360" t="s">
        <v>77</v>
      </c>
      <c r="B346" s="358"/>
      <c r="C346" s="358"/>
      <c r="D346" s="358"/>
      <c r="E346" s="358"/>
      <c r="F346" s="358"/>
      <c r="G346" s="358"/>
      <c r="H346" s="358"/>
      <c r="I346" s="353"/>
    </row>
    <row r="347" spans="1:9" s="25" customFormat="1" ht="12.75" customHeight="1">
      <c r="A347" s="371" t="s">
        <v>947</v>
      </c>
      <c r="B347" s="371"/>
      <c r="C347" s="371"/>
      <c r="D347" s="371"/>
      <c r="E347" s="371"/>
      <c r="F347" s="371"/>
      <c r="G347" s="371"/>
      <c r="H347" s="371"/>
      <c r="I347" s="371"/>
    </row>
    <row r="348" spans="1:9" s="25" customFormat="1" ht="12.75" customHeight="1">
      <c r="A348" s="365"/>
      <c r="B348" s="365"/>
      <c r="C348" s="365"/>
      <c r="D348" s="365"/>
      <c r="E348" s="365"/>
      <c r="F348" s="365"/>
      <c r="G348" s="365"/>
      <c r="H348" s="365"/>
      <c r="I348" s="365"/>
    </row>
    <row r="349" spans="1:9" s="25" customFormat="1" ht="12.75" customHeight="1">
      <c r="A349" s="365"/>
      <c r="B349" s="365"/>
      <c r="C349" s="365"/>
      <c r="D349" s="365"/>
      <c r="E349" s="365"/>
      <c r="F349" s="365"/>
      <c r="G349" s="365"/>
      <c r="H349" s="365"/>
      <c r="I349" s="365"/>
    </row>
    <row r="350" spans="1:9" s="25" customFormat="1" ht="12.75" customHeight="1">
      <c r="A350" s="365"/>
      <c r="B350" s="365"/>
      <c r="C350" s="365"/>
      <c r="D350" s="365"/>
      <c r="E350" s="365"/>
      <c r="F350" s="365"/>
      <c r="G350" s="365"/>
      <c r="H350" s="365"/>
      <c r="I350" s="365"/>
    </row>
    <row r="351" spans="1:9" s="25" customFormat="1" ht="12.75" customHeight="1">
      <c r="A351" s="365"/>
      <c r="B351" s="365"/>
      <c r="C351" s="365"/>
      <c r="D351" s="365"/>
      <c r="E351" s="365"/>
      <c r="F351" s="365"/>
      <c r="G351" s="365"/>
      <c r="H351" s="365"/>
      <c r="I351" s="365"/>
    </row>
    <row r="352" spans="1:9" s="25" customFormat="1" ht="12.75" customHeight="1">
      <c r="A352" s="365"/>
      <c r="B352" s="365"/>
      <c r="C352" s="365"/>
      <c r="D352" s="365"/>
      <c r="E352" s="365"/>
      <c r="F352" s="365"/>
      <c r="G352" s="365"/>
      <c r="H352" s="365"/>
      <c r="I352" s="365"/>
    </row>
    <row r="353" spans="1:9" s="25" customFormat="1" ht="12.75">
      <c r="A353" s="202"/>
      <c r="B353" s="206"/>
      <c r="C353" s="206"/>
      <c r="D353" s="206"/>
      <c r="E353" s="206"/>
      <c r="F353" s="206"/>
      <c r="G353" s="206"/>
      <c r="H353" s="206"/>
      <c r="I353" s="206"/>
    </row>
    <row r="354" spans="1:9" s="25" customFormat="1" ht="12.75">
      <c r="A354" s="373" t="s">
        <v>78</v>
      </c>
      <c r="B354" s="374"/>
      <c r="C354" s="374"/>
      <c r="D354" s="374"/>
      <c r="E354" s="374"/>
      <c r="F354" s="374"/>
      <c r="G354" s="374"/>
      <c r="H354" s="374"/>
      <c r="I354" s="375"/>
    </row>
    <row r="355" spans="1:9" s="25" customFormat="1" ht="12.75">
      <c r="A355" s="376"/>
      <c r="B355" s="377"/>
      <c r="C355" s="377"/>
      <c r="D355" s="377"/>
      <c r="E355" s="377"/>
      <c r="F355" s="377"/>
      <c r="G355" s="377"/>
      <c r="H355" s="377"/>
      <c r="I355" s="378"/>
    </row>
    <row r="356" spans="1:9" s="25" customFormat="1" ht="12.75">
      <c r="A356" s="379"/>
      <c r="B356" s="380"/>
      <c r="C356" s="380"/>
      <c r="D356" s="380"/>
      <c r="E356" s="380"/>
      <c r="F356" s="380"/>
      <c r="G356" s="380"/>
      <c r="H356" s="380"/>
      <c r="I356" s="381"/>
    </row>
    <row r="357" spans="1:9" s="25" customFormat="1" ht="12.75">
      <c r="A357" s="371" t="s">
        <v>948</v>
      </c>
      <c r="B357" s="371"/>
      <c r="C357" s="371"/>
      <c r="D357" s="371"/>
      <c r="E357" s="371"/>
      <c r="F357" s="371"/>
      <c r="G357" s="371"/>
      <c r="H357" s="371"/>
      <c r="I357" s="371"/>
    </row>
    <row r="358" spans="1:9" s="25" customFormat="1" ht="12.75">
      <c r="A358" s="365"/>
      <c r="B358" s="365"/>
      <c r="C358" s="365"/>
      <c r="D358" s="365"/>
      <c r="E358" s="365"/>
      <c r="F358" s="365"/>
      <c r="G358" s="365"/>
      <c r="H358" s="365"/>
      <c r="I358" s="365"/>
    </row>
    <row r="359" spans="1:9" s="25" customFormat="1" ht="12.75">
      <c r="A359" s="365"/>
      <c r="B359" s="365"/>
      <c r="C359" s="365"/>
      <c r="D359" s="365"/>
      <c r="E359" s="365"/>
      <c r="F359" s="365"/>
      <c r="G359" s="365"/>
      <c r="H359" s="365"/>
      <c r="I359" s="365"/>
    </row>
    <row r="360" spans="1:9" s="25" customFormat="1" ht="12.75">
      <c r="A360" s="365"/>
      <c r="B360" s="365"/>
      <c r="C360" s="365"/>
      <c r="D360" s="365"/>
      <c r="E360" s="365"/>
      <c r="F360" s="365"/>
      <c r="G360" s="365"/>
      <c r="H360" s="365"/>
      <c r="I360" s="365"/>
    </row>
    <row r="361" spans="1:9" s="25" customFormat="1" ht="12.75">
      <c r="A361" s="365"/>
      <c r="B361" s="365"/>
      <c r="C361" s="365"/>
      <c r="D361" s="365"/>
      <c r="E361" s="365"/>
      <c r="F361" s="365"/>
      <c r="G361" s="365"/>
      <c r="H361" s="365"/>
      <c r="I361" s="365"/>
    </row>
    <row r="362" spans="1:9" s="25" customFormat="1" ht="12.75">
      <c r="A362" s="365"/>
      <c r="B362" s="365"/>
      <c r="C362" s="365"/>
      <c r="D362" s="365"/>
      <c r="E362" s="365"/>
      <c r="F362" s="365"/>
      <c r="G362" s="365"/>
      <c r="H362" s="365"/>
      <c r="I362" s="365"/>
    </row>
    <row r="363" spans="1:9" s="25" customFormat="1" ht="12.75">
      <c r="A363" s="187"/>
      <c r="B363" s="187"/>
      <c r="C363" s="187"/>
      <c r="D363" s="187"/>
      <c r="E363" s="187"/>
      <c r="F363" s="187"/>
      <c r="G363" s="187"/>
      <c r="H363" s="187"/>
      <c r="I363" s="187"/>
    </row>
    <row r="364" spans="1:9" s="25" customFormat="1" ht="12.75">
      <c r="A364" s="354" t="s">
        <v>79</v>
      </c>
      <c r="B364" s="374"/>
      <c r="C364" s="374"/>
      <c r="D364" s="374"/>
      <c r="E364" s="374"/>
      <c r="F364" s="374"/>
      <c r="G364" s="374"/>
      <c r="H364" s="374"/>
      <c r="I364" s="375"/>
    </row>
    <row r="365" spans="1:9" s="25" customFormat="1" ht="12.75">
      <c r="A365" s="376"/>
      <c r="B365" s="377"/>
      <c r="C365" s="377"/>
      <c r="D365" s="377"/>
      <c r="E365" s="377"/>
      <c r="F365" s="377"/>
      <c r="G365" s="377"/>
      <c r="H365" s="377"/>
      <c r="I365" s="378"/>
    </row>
    <row r="366" spans="1:9" s="25" customFormat="1" ht="12.75">
      <c r="A366" s="379"/>
      <c r="B366" s="380"/>
      <c r="C366" s="380"/>
      <c r="D366" s="380"/>
      <c r="E366" s="380"/>
      <c r="F366" s="380"/>
      <c r="G366" s="380"/>
      <c r="H366" s="380"/>
      <c r="I366" s="381"/>
    </row>
    <row r="367" spans="1:9" s="25" customFormat="1" ht="12.75">
      <c r="A367" s="371" t="s">
        <v>949</v>
      </c>
      <c r="B367" s="371"/>
      <c r="C367" s="371"/>
      <c r="D367" s="371"/>
      <c r="E367" s="371"/>
      <c r="F367" s="371"/>
      <c r="G367" s="371"/>
      <c r="H367" s="371"/>
      <c r="I367" s="371"/>
    </row>
    <row r="368" spans="1:9" ht="12.75">
      <c r="A368" s="365"/>
      <c r="B368" s="365"/>
      <c r="C368" s="365"/>
      <c r="D368" s="365"/>
      <c r="E368" s="365"/>
      <c r="F368" s="365"/>
      <c r="G368" s="365"/>
      <c r="H368" s="365"/>
      <c r="I368" s="365"/>
    </row>
    <row r="369" spans="1:9" ht="12.75">
      <c r="A369" s="365"/>
      <c r="B369" s="365"/>
      <c r="C369" s="365"/>
      <c r="D369" s="365"/>
      <c r="E369" s="365"/>
      <c r="F369" s="365"/>
      <c r="G369" s="365"/>
      <c r="H369" s="365"/>
      <c r="I369" s="365"/>
    </row>
    <row r="370" spans="1:9" ht="12.75">
      <c r="A370" s="365"/>
      <c r="B370" s="365"/>
      <c r="C370" s="365"/>
      <c r="D370" s="365"/>
      <c r="E370" s="365"/>
      <c r="F370" s="365"/>
      <c r="G370" s="365"/>
      <c r="H370" s="365"/>
      <c r="I370" s="365"/>
    </row>
    <row r="371" spans="1:9" ht="12.75">
      <c r="A371" s="365"/>
      <c r="B371" s="365"/>
      <c r="C371" s="365"/>
      <c r="D371" s="365"/>
      <c r="E371" s="365"/>
      <c r="F371" s="365"/>
      <c r="G371" s="365"/>
      <c r="H371" s="365"/>
      <c r="I371" s="365"/>
    </row>
    <row r="372" spans="1:9" ht="12.75">
      <c r="A372" s="365"/>
      <c r="B372" s="365"/>
      <c r="C372" s="365"/>
      <c r="D372" s="365"/>
      <c r="E372" s="365"/>
      <c r="F372" s="365"/>
      <c r="G372" s="365"/>
      <c r="H372" s="365"/>
      <c r="I372" s="365"/>
    </row>
    <row r="374" spans="1:9" ht="18" customHeight="1">
      <c r="A374" s="422" t="s">
        <v>788</v>
      </c>
      <c r="B374" s="423"/>
      <c r="C374" s="423"/>
      <c r="D374" s="423"/>
      <c r="E374" s="423"/>
      <c r="F374" s="423"/>
      <c r="G374" s="423"/>
      <c r="H374" s="423"/>
      <c r="I374" s="423"/>
    </row>
    <row r="375" spans="1:9" ht="12.75" customHeight="1">
      <c r="A375" s="424" t="s">
        <v>73</v>
      </c>
      <c r="B375" s="425"/>
      <c r="C375" s="425"/>
      <c r="D375" s="425"/>
      <c r="E375" s="425"/>
      <c r="F375" s="425"/>
      <c r="G375" s="425"/>
      <c r="H375" s="425"/>
      <c r="I375" s="426"/>
    </row>
    <row r="376" spans="1:9" ht="12.75" customHeight="1">
      <c r="A376" s="427"/>
      <c r="B376" s="428"/>
      <c r="C376" s="428"/>
      <c r="D376" s="428"/>
      <c r="E376" s="428"/>
      <c r="F376" s="428"/>
      <c r="G376" s="428"/>
      <c r="H376" s="428"/>
      <c r="I376" s="429"/>
    </row>
    <row r="377" spans="1:9" ht="12.75" customHeight="1">
      <c r="A377" s="427"/>
      <c r="B377" s="428"/>
      <c r="C377" s="428"/>
      <c r="D377" s="428"/>
      <c r="E377" s="428"/>
      <c r="F377" s="428"/>
      <c r="G377" s="428"/>
      <c r="H377" s="428"/>
      <c r="I377" s="429"/>
    </row>
    <row r="378" spans="1:9" ht="12.75" customHeight="1">
      <c r="A378" s="427"/>
      <c r="B378" s="428"/>
      <c r="C378" s="428"/>
      <c r="D378" s="428"/>
      <c r="E378" s="428"/>
      <c r="F378" s="428"/>
      <c r="G378" s="428"/>
      <c r="H378" s="428"/>
      <c r="I378" s="429"/>
    </row>
    <row r="379" spans="1:9" ht="12.75" customHeight="1">
      <c r="A379" s="427"/>
      <c r="B379" s="428"/>
      <c r="C379" s="428"/>
      <c r="D379" s="428"/>
      <c r="E379" s="428"/>
      <c r="F379" s="428"/>
      <c r="G379" s="428"/>
      <c r="H379" s="428"/>
      <c r="I379" s="429"/>
    </row>
    <row r="380" spans="1:9" ht="18" customHeight="1">
      <c r="A380" s="430"/>
      <c r="B380" s="431"/>
      <c r="C380" s="431"/>
      <c r="D380" s="431"/>
      <c r="E380" s="431"/>
      <c r="F380" s="431"/>
      <c r="G380" s="431"/>
      <c r="H380" s="431"/>
      <c r="I380" s="432"/>
    </row>
    <row r="381" spans="1:9" ht="12.75">
      <c r="A381" s="371" t="s">
        <v>950</v>
      </c>
      <c r="B381" s="371"/>
      <c r="C381" s="371"/>
      <c r="D381" s="371"/>
      <c r="E381" s="371"/>
      <c r="F381" s="371"/>
      <c r="G381" s="371"/>
      <c r="H381" s="371"/>
      <c r="I381" s="371"/>
    </row>
    <row r="382" spans="1:9" ht="12.75">
      <c r="A382" s="365"/>
      <c r="B382" s="365"/>
      <c r="C382" s="365"/>
      <c r="D382" s="365"/>
      <c r="E382" s="365"/>
      <c r="F382" s="365"/>
      <c r="G382" s="365"/>
      <c r="H382" s="365"/>
      <c r="I382" s="365"/>
    </row>
    <row r="383" spans="1:9" ht="12.75">
      <c r="A383" s="365"/>
      <c r="B383" s="365"/>
      <c r="C383" s="365"/>
      <c r="D383" s="365"/>
      <c r="E383" s="365"/>
      <c r="F383" s="365"/>
      <c r="G383" s="365"/>
      <c r="H383" s="365"/>
      <c r="I383" s="365"/>
    </row>
    <row r="384" spans="1:9" ht="12.75">
      <c r="A384" s="365"/>
      <c r="B384" s="365"/>
      <c r="C384" s="365"/>
      <c r="D384" s="365"/>
      <c r="E384" s="365"/>
      <c r="F384" s="365"/>
      <c r="G384" s="365"/>
      <c r="H384" s="365"/>
      <c r="I384" s="365"/>
    </row>
    <row r="385" spans="1:9" ht="12.75">
      <c r="A385" s="365"/>
      <c r="B385" s="365"/>
      <c r="C385" s="365"/>
      <c r="D385" s="365"/>
      <c r="E385" s="365"/>
      <c r="F385" s="365"/>
      <c r="G385" s="365"/>
      <c r="H385" s="365"/>
      <c r="I385" s="365"/>
    </row>
    <row r="386" spans="1:9" ht="12.75">
      <c r="A386" s="365"/>
      <c r="B386" s="365"/>
      <c r="C386" s="365"/>
      <c r="D386" s="365"/>
      <c r="E386" s="365"/>
      <c r="F386" s="365"/>
      <c r="G386" s="365"/>
      <c r="H386" s="365"/>
      <c r="I386" s="365"/>
    </row>
    <row r="387" spans="1:9" ht="12.75">
      <c r="A387" s="370"/>
      <c r="B387" s="370"/>
      <c r="C387" s="370"/>
      <c r="D387" s="370"/>
      <c r="E387" s="370"/>
      <c r="F387" s="370"/>
      <c r="G387" s="370"/>
      <c r="H387" s="370"/>
      <c r="I387" s="370"/>
    </row>
    <row r="388" spans="1:9" ht="12.75">
      <c r="A388" s="370"/>
      <c r="B388" s="370"/>
      <c r="C388" s="370"/>
      <c r="D388" s="370"/>
      <c r="E388" s="370"/>
      <c r="F388" s="370"/>
      <c r="G388" s="370"/>
      <c r="H388" s="370"/>
      <c r="I388" s="370"/>
    </row>
    <row r="389" spans="1:9" ht="12.75">
      <c r="A389" s="370"/>
      <c r="B389" s="370"/>
      <c r="C389" s="370"/>
      <c r="D389" s="370"/>
      <c r="E389" s="370"/>
      <c r="F389" s="370"/>
      <c r="G389" s="370"/>
      <c r="H389" s="370"/>
      <c r="I389" s="370"/>
    </row>
    <row r="390" spans="1:9" ht="12.75">
      <c r="A390" s="370"/>
      <c r="B390" s="370"/>
      <c r="C390" s="370"/>
      <c r="D390" s="370"/>
      <c r="E390" s="370"/>
      <c r="F390" s="370"/>
      <c r="G390" s="370"/>
      <c r="H390" s="370"/>
      <c r="I390" s="370"/>
    </row>
    <row r="391" spans="1:9" ht="12.75">
      <c r="A391" s="370"/>
      <c r="B391" s="370"/>
      <c r="C391" s="370"/>
      <c r="D391" s="370"/>
      <c r="E391" s="370"/>
      <c r="F391" s="370"/>
      <c r="G391" s="370"/>
      <c r="H391" s="370"/>
      <c r="I391" s="370"/>
    </row>
    <row r="392" spans="1:9" ht="12.75">
      <c r="A392" s="186"/>
      <c r="B392" s="186"/>
      <c r="C392" s="186"/>
      <c r="D392" s="186"/>
      <c r="E392" s="186"/>
      <c r="F392" s="186"/>
      <c r="G392" s="186"/>
      <c r="H392" s="186"/>
      <c r="I392" s="186"/>
    </row>
    <row r="393" spans="1:9" ht="12.75">
      <c r="A393" s="255"/>
      <c r="B393" s="256"/>
      <c r="C393" s="256"/>
      <c r="D393" s="256"/>
      <c r="E393" s="256"/>
      <c r="F393" s="256"/>
      <c r="G393" s="256"/>
      <c r="H393" s="256"/>
      <c r="I393" s="257"/>
    </row>
    <row r="394" spans="1:9" ht="12.75">
      <c r="A394" s="258"/>
      <c r="B394" s="259"/>
      <c r="C394" s="259"/>
      <c r="D394" s="259"/>
      <c r="E394" s="259"/>
      <c r="F394" s="259"/>
      <c r="G394" s="259"/>
      <c r="H394" s="259"/>
      <c r="I394" s="260"/>
    </row>
    <row r="395" spans="1:9" ht="12.75">
      <c r="A395" s="330"/>
      <c r="B395" s="341"/>
      <c r="C395" s="341"/>
      <c r="D395" s="341"/>
      <c r="E395" s="341"/>
      <c r="F395" s="341"/>
      <c r="G395" s="341"/>
      <c r="H395" s="341"/>
      <c r="I395" s="329"/>
    </row>
    <row r="396" spans="1:9" ht="12.75">
      <c r="A396" s="330"/>
      <c r="B396" s="341"/>
      <c r="C396" s="341"/>
      <c r="D396" s="341"/>
      <c r="E396" s="341"/>
      <c r="F396" s="341"/>
      <c r="G396" s="341"/>
      <c r="H396" s="341"/>
      <c r="I396" s="329"/>
    </row>
    <row r="397" spans="1:9" ht="12.75">
      <c r="A397" s="330"/>
      <c r="B397" s="341"/>
      <c r="C397" s="341"/>
      <c r="D397" s="341"/>
      <c r="E397" s="341"/>
      <c r="F397" s="341"/>
      <c r="G397" s="341"/>
      <c r="H397" s="341"/>
      <c r="I397" s="329"/>
    </row>
    <row r="398" spans="1:9" ht="12.75">
      <c r="A398" s="340"/>
      <c r="B398" s="341"/>
      <c r="C398" s="341"/>
      <c r="D398" s="341"/>
      <c r="E398" s="341"/>
      <c r="F398" s="341"/>
      <c r="G398" s="341"/>
      <c r="H398" s="341"/>
      <c r="I398" s="329"/>
    </row>
    <row r="399" spans="1:9" ht="12.75">
      <c r="A399" s="330"/>
      <c r="B399" s="341"/>
      <c r="C399" s="341"/>
      <c r="D399" s="341"/>
      <c r="E399" s="341"/>
      <c r="F399" s="341"/>
      <c r="G399" s="341"/>
      <c r="H399" s="341"/>
      <c r="I399" s="329"/>
    </row>
    <row r="400" spans="1:9" ht="12.75">
      <c r="A400" s="330"/>
      <c r="B400" s="341"/>
      <c r="C400" s="341"/>
      <c r="D400" s="341"/>
      <c r="E400" s="341"/>
      <c r="F400" s="341"/>
      <c r="G400" s="341"/>
      <c r="H400" s="341"/>
      <c r="I400" s="329"/>
    </row>
    <row r="401" spans="1:9" ht="12.75">
      <c r="A401" s="330"/>
      <c r="B401" s="341"/>
      <c r="C401" s="341"/>
      <c r="D401" s="341"/>
      <c r="E401" s="341"/>
      <c r="F401" s="341"/>
      <c r="G401" s="341"/>
      <c r="H401" s="341"/>
      <c r="I401" s="329"/>
    </row>
    <row r="402" spans="1:9" ht="12.75" customHeight="1">
      <c r="A402" s="340"/>
      <c r="B402" s="341"/>
      <c r="C402" s="341"/>
      <c r="D402" s="341"/>
      <c r="E402" s="341"/>
      <c r="F402" s="341"/>
      <c r="G402" s="341"/>
      <c r="H402" s="341"/>
      <c r="I402" s="329"/>
    </row>
    <row r="403" spans="1:9" ht="12.75">
      <c r="A403" s="330"/>
      <c r="B403" s="341"/>
      <c r="C403" s="341"/>
      <c r="D403" s="341"/>
      <c r="E403" s="341"/>
      <c r="F403" s="341"/>
      <c r="G403" s="341"/>
      <c r="H403" s="341"/>
      <c r="I403" s="329"/>
    </row>
    <row r="404" spans="1:9" ht="12.75">
      <c r="A404" s="330"/>
      <c r="B404" s="341"/>
      <c r="C404" s="341"/>
      <c r="D404" s="341"/>
      <c r="E404" s="341"/>
      <c r="F404" s="341"/>
      <c r="G404" s="341"/>
      <c r="H404" s="341"/>
      <c r="I404" s="329"/>
    </row>
    <row r="405" spans="1:9" ht="12.75">
      <c r="A405" s="340"/>
      <c r="B405" s="341"/>
      <c r="C405" s="341"/>
      <c r="D405" s="341"/>
      <c r="E405" s="341"/>
      <c r="F405" s="341"/>
      <c r="G405" s="341"/>
      <c r="H405" s="341"/>
      <c r="I405" s="329"/>
    </row>
    <row r="406" spans="1:9" ht="12.75">
      <c r="A406" s="330"/>
      <c r="B406" s="341"/>
      <c r="C406" s="341"/>
      <c r="D406" s="341"/>
      <c r="E406" s="341"/>
      <c r="F406" s="341"/>
      <c r="G406" s="341"/>
      <c r="H406" s="341"/>
      <c r="I406" s="329"/>
    </row>
    <row r="407" spans="1:9" ht="12.75">
      <c r="A407" s="330"/>
      <c r="B407" s="341"/>
      <c r="C407" s="341"/>
      <c r="D407" s="341"/>
      <c r="E407" s="341"/>
      <c r="F407" s="341"/>
      <c r="G407" s="341"/>
      <c r="H407" s="341"/>
      <c r="I407" s="329"/>
    </row>
    <row r="408" spans="1:9" ht="12.75">
      <c r="A408" s="261"/>
      <c r="B408" s="262"/>
      <c r="C408" s="262"/>
      <c r="D408" s="262"/>
      <c r="E408" s="262"/>
      <c r="F408" s="262"/>
      <c r="G408" s="262"/>
      <c r="H408" s="262"/>
      <c r="I408" s="263"/>
    </row>
    <row r="409" spans="1:9" ht="12.75">
      <c r="A409" s="261"/>
      <c r="B409" s="262"/>
      <c r="C409" s="262"/>
      <c r="D409" s="262"/>
      <c r="E409" s="262"/>
      <c r="F409" s="262"/>
      <c r="G409" s="262"/>
      <c r="H409" s="262"/>
      <c r="I409" s="263"/>
    </row>
    <row r="410" spans="1:9" ht="13.5" thickBot="1">
      <c r="A410" s="409"/>
      <c r="B410" s="410"/>
      <c r="C410" s="410"/>
      <c r="D410" s="410"/>
      <c r="E410" s="410"/>
      <c r="F410" s="410"/>
      <c r="G410" s="410"/>
      <c r="H410" s="410"/>
      <c r="I410" s="411"/>
    </row>
    <row r="411" spans="1:9" ht="12.75">
      <c r="A411" s="412"/>
      <c r="B411" s="413"/>
      <c r="C411" s="413"/>
      <c r="D411" s="413"/>
      <c r="E411" s="413"/>
      <c r="F411" s="413"/>
      <c r="G411" s="413"/>
      <c r="H411" s="413"/>
      <c r="I411" s="414"/>
    </row>
    <row r="412" spans="1:9" ht="12.75">
      <c r="A412" s="330"/>
      <c r="B412" s="341"/>
      <c r="C412" s="341"/>
      <c r="D412" s="341"/>
      <c r="E412" s="341"/>
      <c r="F412" s="341"/>
      <c r="G412" s="341"/>
      <c r="H412" s="341"/>
      <c r="I412" s="329"/>
    </row>
    <row r="413" spans="1:9" ht="12.75">
      <c r="A413" s="415"/>
      <c r="B413" s="416"/>
      <c r="C413" s="416"/>
      <c r="D413" s="416"/>
      <c r="E413" s="416"/>
      <c r="F413" s="416"/>
      <c r="G413" s="416"/>
      <c r="H413" s="416"/>
      <c r="I413" s="417"/>
    </row>
    <row r="414" spans="1:9" ht="12.75">
      <c r="A414" s="253"/>
      <c r="B414" s="254"/>
      <c r="C414" s="253"/>
      <c r="D414" s="254"/>
      <c r="E414" s="254"/>
      <c r="F414" s="254"/>
      <c r="G414" s="254"/>
      <c r="H414" s="254"/>
      <c r="I414" s="254"/>
    </row>
  </sheetData>
  <sheetProtection password="9F76" sheet="1" objects="1" scenarios="1" formatCells="0" formatColumns="0" formatRows="0" insertColumns="0" insertRows="0" insertHyperlinks="0" deleteRows="0" sort="0" autoFilter="0"/>
  <mergeCells count="239">
    <mergeCell ref="B29:C29"/>
    <mergeCell ref="A42:A48"/>
    <mergeCell ref="B42:I48"/>
    <mergeCell ref="A35:A40"/>
    <mergeCell ref="B35:B40"/>
    <mergeCell ref="C40:E40"/>
    <mergeCell ref="C38:E39"/>
    <mergeCell ref="F38:I39"/>
    <mergeCell ref="F40:I40"/>
    <mergeCell ref="C35:E37"/>
    <mergeCell ref="D4:H4"/>
    <mergeCell ref="D5:H5"/>
    <mergeCell ref="B1:F1"/>
    <mergeCell ref="A4:B4"/>
    <mergeCell ref="A2:I2"/>
    <mergeCell ref="E6:I6"/>
    <mergeCell ref="B10:I10"/>
    <mergeCell ref="B25:I25"/>
    <mergeCell ref="A31:A33"/>
    <mergeCell ref="B31:I33"/>
    <mergeCell ref="G29:I29"/>
    <mergeCell ref="B12:I12"/>
    <mergeCell ref="B15:I15"/>
    <mergeCell ref="B16:I16"/>
    <mergeCell ref="F23:I23"/>
    <mergeCell ref="F35:I37"/>
    <mergeCell ref="C56:E56"/>
    <mergeCell ref="F56:I56"/>
    <mergeCell ref="F55:I55"/>
    <mergeCell ref="F54:I54"/>
    <mergeCell ref="C55:E55"/>
    <mergeCell ref="C54:E54"/>
    <mergeCell ref="A55:B58"/>
    <mergeCell ref="C58:E58"/>
    <mergeCell ref="F58:I58"/>
    <mergeCell ref="A367:I372"/>
    <mergeCell ref="D286:E286"/>
    <mergeCell ref="H287:I287"/>
    <mergeCell ref="D296:E296"/>
    <mergeCell ref="H297:I297"/>
    <mergeCell ref="H296:I296"/>
    <mergeCell ref="H288:I288"/>
    <mergeCell ref="H290:I290"/>
    <mergeCell ref="F295:G295"/>
    <mergeCell ref="H294:I294"/>
    <mergeCell ref="H295:I295"/>
    <mergeCell ref="F291:G291"/>
    <mergeCell ref="F293:G293"/>
    <mergeCell ref="H293:I293"/>
    <mergeCell ref="F294:G294"/>
    <mergeCell ref="F292:G292"/>
    <mergeCell ref="H292:I292"/>
    <mergeCell ref="A347:I352"/>
    <mergeCell ref="A298:A300"/>
    <mergeCell ref="A313:I313"/>
    <mergeCell ref="A306:I311"/>
    <mergeCell ref="A301:A302"/>
    <mergeCell ref="C301:C302"/>
    <mergeCell ref="H301:I302"/>
    <mergeCell ref="F298:G300"/>
    <mergeCell ref="H298:I300"/>
    <mergeCell ref="D280:D281"/>
    <mergeCell ref="H283:I283"/>
    <mergeCell ref="H285:I285"/>
    <mergeCell ref="F285:G285"/>
    <mergeCell ref="F283:G283"/>
    <mergeCell ref="D282:E282"/>
    <mergeCell ref="H284:I284"/>
    <mergeCell ref="H282:I282"/>
    <mergeCell ref="G254:H254"/>
    <mergeCell ref="G256:H256"/>
    <mergeCell ref="G261:H261"/>
    <mergeCell ref="G260:H260"/>
    <mergeCell ref="G257:H257"/>
    <mergeCell ref="G259:H259"/>
    <mergeCell ref="G258:H258"/>
    <mergeCell ref="G265:H265"/>
    <mergeCell ref="G255:H255"/>
    <mergeCell ref="G263:H263"/>
    <mergeCell ref="G262:H262"/>
    <mergeCell ref="D295:E295"/>
    <mergeCell ref="F64:I65"/>
    <mergeCell ref="A206:I211"/>
    <mergeCell ref="A267:A278"/>
    <mergeCell ref="D278:E278"/>
    <mergeCell ref="D273:E273"/>
    <mergeCell ref="D268:E268"/>
    <mergeCell ref="D277:E277"/>
    <mergeCell ref="D269:E269"/>
    <mergeCell ref="D272:E272"/>
    <mergeCell ref="D294:E294"/>
    <mergeCell ref="D267:E267"/>
    <mergeCell ref="B301:B302"/>
    <mergeCell ref="F287:G287"/>
    <mergeCell ref="F288:G288"/>
    <mergeCell ref="F297:G297"/>
    <mergeCell ref="D297:E297"/>
    <mergeCell ref="F301:G302"/>
    <mergeCell ref="D298:E300"/>
    <mergeCell ref="B298:B300"/>
    <mergeCell ref="A75:I76"/>
    <mergeCell ref="C64:E65"/>
    <mergeCell ref="A95:I95"/>
    <mergeCell ref="D288:E288"/>
    <mergeCell ref="F282:G282"/>
    <mergeCell ref="D283:E283"/>
    <mergeCell ref="D284:E284"/>
    <mergeCell ref="D287:E287"/>
    <mergeCell ref="F286:G286"/>
    <mergeCell ref="F284:G284"/>
    <mergeCell ref="B19:I19"/>
    <mergeCell ref="B14:C14"/>
    <mergeCell ref="B17:I17"/>
    <mergeCell ref="F21:I21"/>
    <mergeCell ref="F83:I84"/>
    <mergeCell ref="B27:I27"/>
    <mergeCell ref="E29:F29"/>
    <mergeCell ref="A50:C50"/>
    <mergeCell ref="A54:B54"/>
    <mergeCell ref="F57:I57"/>
    <mergeCell ref="C57:E57"/>
    <mergeCell ref="A70:I70"/>
    <mergeCell ref="A74:I74"/>
    <mergeCell ref="C68:E68"/>
    <mergeCell ref="F60:I61"/>
    <mergeCell ref="A119:I119"/>
    <mergeCell ref="A83:B88"/>
    <mergeCell ref="C88:E88"/>
    <mergeCell ref="C66:E66"/>
    <mergeCell ref="A71:E71"/>
    <mergeCell ref="F69:I69"/>
    <mergeCell ref="C69:E69"/>
    <mergeCell ref="C86:E86"/>
    <mergeCell ref="F86:I86"/>
    <mergeCell ref="A144:I144"/>
    <mergeCell ref="A72:I72"/>
    <mergeCell ref="F85:I85"/>
    <mergeCell ref="A101:I103"/>
    <mergeCell ref="A90:I93"/>
    <mergeCell ref="A104:I109"/>
    <mergeCell ref="A127:I127"/>
    <mergeCell ref="F88:I88"/>
    <mergeCell ref="C83:E84"/>
    <mergeCell ref="A112:I117"/>
    <mergeCell ref="F59:I59"/>
    <mergeCell ref="C60:E61"/>
    <mergeCell ref="A64:B64"/>
    <mergeCell ref="A65:B66"/>
    <mergeCell ref="F66:I66"/>
    <mergeCell ref="F63:I63"/>
    <mergeCell ref="A59:B61"/>
    <mergeCell ref="C63:E63"/>
    <mergeCell ref="C59:E59"/>
    <mergeCell ref="A63:B63"/>
    <mergeCell ref="H286:I286"/>
    <mergeCell ref="A280:C281"/>
    <mergeCell ref="A152:I152"/>
    <mergeCell ref="A175:I180"/>
    <mergeCell ref="A183:I188"/>
    <mergeCell ref="A169:I171"/>
    <mergeCell ref="A173:I174"/>
    <mergeCell ref="A252:I252"/>
    <mergeCell ref="A249:I250"/>
    <mergeCell ref="D285:E285"/>
    <mergeCell ref="D274:E274"/>
    <mergeCell ref="D275:E275"/>
    <mergeCell ref="A67:B67"/>
    <mergeCell ref="A193:I194"/>
    <mergeCell ref="A198:I203"/>
    <mergeCell ref="C85:E85"/>
    <mergeCell ref="A81:F81"/>
    <mergeCell ref="F67:I67"/>
    <mergeCell ref="F68:I68"/>
    <mergeCell ref="C67:E67"/>
    <mergeCell ref="A161:I166"/>
    <mergeCell ref="A398:I401"/>
    <mergeCell ref="A120:I125"/>
    <mergeCell ref="A128:I133"/>
    <mergeCell ref="A137:I142"/>
    <mergeCell ref="A322:I327"/>
    <mergeCell ref="A321:I321"/>
    <mergeCell ref="A205:I205"/>
    <mergeCell ref="A223:I223"/>
    <mergeCell ref="A239:I239"/>
    <mergeCell ref="A410:I413"/>
    <mergeCell ref="A304:I304"/>
    <mergeCell ref="A305:I305"/>
    <mergeCell ref="A357:I362"/>
    <mergeCell ref="A374:I374"/>
    <mergeCell ref="A405:I407"/>
    <mergeCell ref="A375:I380"/>
    <mergeCell ref="A381:I391"/>
    <mergeCell ref="A395:I397"/>
    <mergeCell ref="A314:I319"/>
    <mergeCell ref="A402:I404"/>
    <mergeCell ref="A52:F52"/>
    <mergeCell ref="G52:I52"/>
    <mergeCell ref="A111:I111"/>
    <mergeCell ref="A196:I197"/>
    <mergeCell ref="A97:I99"/>
    <mergeCell ref="C87:E87"/>
    <mergeCell ref="F87:I87"/>
    <mergeCell ref="A135:I136"/>
    <mergeCell ref="A364:I366"/>
    <mergeCell ref="A346:I346"/>
    <mergeCell ref="A213:I214"/>
    <mergeCell ref="A215:I215"/>
    <mergeCell ref="D270:E270"/>
    <mergeCell ref="D271:E271"/>
    <mergeCell ref="A224:I229"/>
    <mergeCell ref="A232:I237"/>
    <mergeCell ref="A240:I245"/>
    <mergeCell ref="A231:I231"/>
    <mergeCell ref="G264:H264"/>
    <mergeCell ref="A338:I338"/>
    <mergeCell ref="A339:I344"/>
    <mergeCell ref="A331:I336"/>
    <mergeCell ref="F296:G296"/>
    <mergeCell ref="A329:I330"/>
    <mergeCell ref="A216:I221"/>
    <mergeCell ref="F290:G290"/>
    <mergeCell ref="D293:E293"/>
    <mergeCell ref="D289:E289"/>
    <mergeCell ref="D292:E292"/>
    <mergeCell ref="D290:E290"/>
    <mergeCell ref="A254:A265"/>
    <mergeCell ref="H291:I291"/>
    <mergeCell ref="H289:I289"/>
    <mergeCell ref="D276:E276"/>
    <mergeCell ref="A191:I192"/>
    <mergeCell ref="B3:F3"/>
    <mergeCell ref="A153:I158"/>
    <mergeCell ref="A354:I356"/>
    <mergeCell ref="A145:I150"/>
    <mergeCell ref="A160:I160"/>
    <mergeCell ref="D301:E302"/>
    <mergeCell ref="C298:C300"/>
    <mergeCell ref="F289:G289"/>
    <mergeCell ref="D291:E291"/>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selection activeCell="A7" sqref="A7:B8"/>
    </sheetView>
  </sheetViews>
  <sheetFormatPr defaultColWidth="9.140625" defaultRowHeight="12.75"/>
  <cols>
    <col min="1" max="1" width="5.140625" style="54" customWidth="1"/>
    <col min="2" max="2" width="21.421875" style="63" customWidth="1"/>
    <col min="3" max="3" width="4.28125" style="61" customWidth="1"/>
    <col min="4" max="4" width="8.57421875" style="54" customWidth="1"/>
    <col min="5" max="5" width="12.8515625" style="54" customWidth="1"/>
    <col min="6" max="7" width="6.421875" style="54" customWidth="1"/>
    <col min="8" max="8" width="1.421875" style="54" customWidth="1"/>
    <col min="9" max="10" width="6.421875" style="54" customWidth="1"/>
    <col min="11" max="11" width="1.421875" style="54" customWidth="1"/>
    <col min="12" max="12" width="6.28125" style="54" customWidth="1"/>
    <col min="13" max="19" width="6.421875" style="54" customWidth="1"/>
    <col min="20" max="24" width="9.140625" style="174" customWidth="1"/>
    <col min="25" max="16384" width="9.140625" style="54" customWidth="1"/>
  </cols>
  <sheetData>
    <row r="1" spans="1:24" s="53" customFormat="1" ht="12.75">
      <c r="A1" s="855" t="s">
        <v>634</v>
      </c>
      <c r="B1" s="855"/>
      <c r="C1" s="855"/>
      <c r="D1" s="855"/>
      <c r="E1" s="855"/>
      <c r="F1" s="856"/>
      <c r="G1" s="856"/>
      <c r="H1" s="856"/>
      <c r="I1" s="856"/>
      <c r="J1" s="856"/>
      <c r="K1" s="856"/>
      <c r="L1" s="856"/>
      <c r="M1" s="856"/>
      <c r="N1" s="857"/>
      <c r="O1" s="857"/>
      <c r="P1" s="857"/>
      <c r="Q1" s="857"/>
      <c r="R1" s="857"/>
      <c r="S1" s="857"/>
      <c r="T1" s="173"/>
      <c r="U1" s="173"/>
      <c r="V1" s="173"/>
      <c r="W1" s="173"/>
      <c r="X1" s="173"/>
    </row>
    <row r="2" spans="1:54" s="53" customFormat="1" ht="11.25">
      <c r="A2" s="105"/>
      <c r="B2" s="105"/>
      <c r="C2" s="105"/>
      <c r="D2" s="105"/>
      <c r="E2" s="105"/>
      <c r="L2" s="54"/>
      <c r="M2" s="54"/>
      <c r="N2" s="54"/>
      <c r="O2" s="54"/>
      <c r="P2" s="54"/>
      <c r="Q2" s="54"/>
      <c r="R2" s="54"/>
      <c r="S2" s="54"/>
      <c r="T2" s="174"/>
      <c r="U2" s="174"/>
      <c r="V2" s="174"/>
      <c r="W2" s="174"/>
      <c r="X2" s="17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row>
    <row r="3" spans="1:19" ht="10.5" customHeight="1">
      <c r="A3" s="724" t="s">
        <v>466</v>
      </c>
      <c r="B3" s="725"/>
      <c r="C3" s="847"/>
      <c r="D3" s="848"/>
      <c r="E3" s="848"/>
      <c r="F3" s="848"/>
      <c r="G3" s="848"/>
      <c r="H3" s="848"/>
      <c r="I3" s="848"/>
      <c r="J3" s="848"/>
      <c r="K3" s="848"/>
      <c r="L3" s="848"/>
      <c r="M3" s="848"/>
      <c r="N3" s="848"/>
      <c r="O3" s="848"/>
      <c r="P3" s="848"/>
      <c r="Q3" s="848"/>
      <c r="R3" s="848"/>
      <c r="S3" s="848"/>
    </row>
    <row r="4" spans="1:19" ht="15.75">
      <c r="A4" s="724" t="s">
        <v>521</v>
      </c>
      <c r="B4" s="725"/>
      <c r="C4" s="849" t="str">
        <f>IF(ISBLANK(Ročná_správa!B12),"  ",Ročná_správa!B12)</f>
        <v>STP akciová spoločnosť Michalovce</v>
      </c>
      <c r="D4" s="850"/>
      <c r="E4" s="850"/>
      <c r="F4" s="850"/>
      <c r="G4" s="850"/>
      <c r="H4" s="850"/>
      <c r="I4" s="850"/>
      <c r="J4" s="850"/>
      <c r="K4" s="850"/>
      <c r="L4" s="850"/>
      <c r="M4" s="850"/>
      <c r="N4" s="850"/>
      <c r="O4" s="850"/>
      <c r="P4" s="850"/>
      <c r="Q4" s="850"/>
      <c r="R4" s="850"/>
      <c r="S4" s="850"/>
    </row>
    <row r="5" spans="1:19" ht="15.75">
      <c r="A5" s="724" t="s">
        <v>265</v>
      </c>
      <c r="B5" s="730"/>
      <c r="C5" s="849" t="str">
        <f>IF(ISBLANK(Ročná_správa!E6),"  ",Ročná_správa!E6)</f>
        <v>31650058</v>
      </c>
      <c r="D5" s="850"/>
      <c r="E5" s="850"/>
      <c r="F5" s="850"/>
      <c r="G5" s="850"/>
      <c r="H5" s="850"/>
      <c r="I5" s="850"/>
      <c r="J5" s="850"/>
      <c r="K5" s="850"/>
      <c r="L5" s="850"/>
      <c r="M5" s="850"/>
      <c r="N5" s="850"/>
      <c r="O5" s="850"/>
      <c r="P5" s="850"/>
      <c r="Q5" s="850"/>
      <c r="R5" s="850"/>
      <c r="S5" s="850"/>
    </row>
    <row r="6" spans="1:5" ht="11.25" customHeight="1">
      <c r="A6" s="55"/>
      <c r="B6" s="56"/>
      <c r="C6" s="57"/>
      <c r="D6" s="55"/>
      <c r="E6" s="55"/>
    </row>
    <row r="7" spans="1:19" ht="9.75" customHeight="1">
      <c r="A7" s="858" t="s">
        <v>486</v>
      </c>
      <c r="B7" s="859"/>
      <c r="C7" s="851"/>
      <c r="D7" s="852"/>
      <c r="E7" s="865"/>
      <c r="F7" s="851"/>
      <c r="G7" s="864"/>
      <c r="H7" s="865"/>
      <c r="I7" s="851"/>
      <c r="J7" s="868"/>
      <c r="K7" s="852"/>
      <c r="L7" s="851"/>
      <c r="M7" s="852"/>
      <c r="N7" s="851"/>
      <c r="O7" s="852"/>
      <c r="P7" s="851"/>
      <c r="Q7" s="852"/>
      <c r="R7" s="851"/>
      <c r="S7" s="852"/>
    </row>
    <row r="8" spans="1:19" ht="9.75" customHeight="1">
      <c r="A8" s="860"/>
      <c r="B8" s="861"/>
      <c r="C8" s="874"/>
      <c r="D8" s="854"/>
      <c r="E8" s="867"/>
      <c r="F8" s="853"/>
      <c r="G8" s="866"/>
      <c r="H8" s="867"/>
      <c r="I8" s="853"/>
      <c r="J8" s="869"/>
      <c r="K8" s="854"/>
      <c r="L8" s="853"/>
      <c r="M8" s="854"/>
      <c r="N8" s="853"/>
      <c r="O8" s="854"/>
      <c r="P8" s="853"/>
      <c r="Q8" s="854"/>
      <c r="R8" s="853"/>
      <c r="S8" s="854"/>
    </row>
    <row r="9" spans="1:19" ht="12.75">
      <c r="A9" s="862"/>
      <c r="B9" s="863"/>
      <c r="C9" s="870"/>
      <c r="D9" s="787"/>
      <c r="E9" s="172"/>
      <c r="F9" s="871"/>
      <c r="G9" s="872"/>
      <c r="H9" s="873"/>
      <c r="I9" s="871"/>
      <c r="J9" s="872"/>
      <c r="K9" s="873"/>
      <c r="L9" s="845"/>
      <c r="M9" s="846"/>
      <c r="N9" s="845"/>
      <c r="O9" s="846"/>
      <c r="P9" s="845"/>
      <c r="Q9" s="846"/>
      <c r="R9" s="845"/>
      <c r="S9" s="846"/>
    </row>
    <row r="10" spans="1:19" ht="12.75">
      <c r="A10" s="862"/>
      <c r="B10" s="863"/>
      <c r="C10" s="870"/>
      <c r="D10" s="787"/>
      <c r="E10" s="1"/>
      <c r="F10" s="871"/>
      <c r="G10" s="872"/>
      <c r="H10" s="873"/>
      <c r="I10" s="871"/>
      <c r="J10" s="872"/>
      <c r="K10" s="873"/>
      <c r="L10" s="845"/>
      <c r="M10" s="846"/>
      <c r="N10" s="845"/>
      <c r="O10" s="846"/>
      <c r="P10" s="845"/>
      <c r="Q10" s="846"/>
      <c r="R10" s="845"/>
      <c r="S10" s="846"/>
    </row>
    <row r="11" spans="1:19" ht="12.75">
      <c r="A11" s="862"/>
      <c r="B11" s="863"/>
      <c r="C11" s="870"/>
      <c r="D11" s="787"/>
      <c r="E11" s="172"/>
      <c r="F11" s="871"/>
      <c r="G11" s="872"/>
      <c r="H11" s="873"/>
      <c r="I11" s="871"/>
      <c r="J11" s="872"/>
      <c r="K11" s="873"/>
      <c r="L11" s="845"/>
      <c r="M11" s="846"/>
      <c r="N11" s="845"/>
      <c r="O11" s="846"/>
      <c r="P11" s="845"/>
      <c r="Q11" s="846"/>
      <c r="R11" s="845"/>
      <c r="S11" s="846"/>
    </row>
    <row r="12" spans="1:19" ht="12.75">
      <c r="A12" s="862"/>
      <c r="B12" s="863"/>
      <c r="C12" s="870"/>
      <c r="D12" s="787"/>
      <c r="E12" s="172"/>
      <c r="F12" s="871"/>
      <c r="G12" s="872"/>
      <c r="H12" s="873"/>
      <c r="I12" s="871"/>
      <c r="J12" s="872"/>
      <c r="K12" s="873"/>
      <c r="L12" s="845"/>
      <c r="M12" s="846"/>
      <c r="N12" s="845"/>
      <c r="O12" s="846"/>
      <c r="P12" s="845"/>
      <c r="Q12" s="846"/>
      <c r="R12" s="845"/>
      <c r="S12" s="846"/>
    </row>
    <row r="13" spans="1:19" ht="12.75">
      <c r="A13" s="862"/>
      <c r="B13" s="863"/>
      <c r="C13" s="870"/>
      <c r="D13" s="787"/>
      <c r="E13" s="1"/>
      <c r="F13" s="871"/>
      <c r="G13" s="872"/>
      <c r="H13" s="873"/>
      <c r="I13" s="871"/>
      <c r="J13" s="872"/>
      <c r="K13" s="873"/>
      <c r="L13" s="845"/>
      <c r="M13" s="846"/>
      <c r="N13" s="845"/>
      <c r="O13" s="846"/>
      <c r="P13" s="845"/>
      <c r="Q13" s="846"/>
      <c r="R13" s="845"/>
      <c r="S13" s="846"/>
    </row>
    <row r="14" spans="1:19" ht="12.75">
      <c r="A14" s="862"/>
      <c r="B14" s="863"/>
      <c r="C14" s="870"/>
      <c r="D14" s="787"/>
      <c r="E14" s="1"/>
      <c r="F14" s="871"/>
      <c r="G14" s="872"/>
      <c r="H14" s="873"/>
      <c r="I14" s="871"/>
      <c r="J14" s="872"/>
      <c r="K14" s="873"/>
      <c r="L14" s="845"/>
      <c r="M14" s="846"/>
      <c r="N14" s="845"/>
      <c r="O14" s="846"/>
      <c r="P14" s="845"/>
      <c r="Q14" s="846"/>
      <c r="R14" s="845"/>
      <c r="S14" s="846"/>
    </row>
    <row r="15" spans="1:19" ht="12.75">
      <c r="A15" s="862"/>
      <c r="B15" s="863"/>
      <c r="C15" s="870"/>
      <c r="D15" s="787"/>
      <c r="E15" s="1"/>
      <c r="F15" s="871"/>
      <c r="G15" s="872"/>
      <c r="H15" s="873"/>
      <c r="I15" s="871"/>
      <c r="J15" s="872"/>
      <c r="K15" s="873"/>
      <c r="L15" s="845"/>
      <c r="M15" s="846"/>
      <c r="N15" s="845"/>
      <c r="O15" s="846"/>
      <c r="P15" s="845"/>
      <c r="Q15" s="846"/>
      <c r="R15" s="845"/>
      <c r="S15" s="846"/>
    </row>
    <row r="16" spans="1:19" ht="12.75">
      <c r="A16" s="862"/>
      <c r="B16" s="863"/>
      <c r="C16" s="870"/>
      <c r="D16" s="787"/>
      <c r="E16" s="1"/>
      <c r="F16" s="871"/>
      <c r="G16" s="872"/>
      <c r="H16" s="873"/>
      <c r="I16" s="871"/>
      <c r="J16" s="872"/>
      <c r="K16" s="873"/>
      <c r="L16" s="845"/>
      <c r="M16" s="846"/>
      <c r="N16" s="845"/>
      <c r="O16" s="846"/>
      <c r="P16" s="845"/>
      <c r="Q16" s="846"/>
      <c r="R16" s="845"/>
      <c r="S16" s="846"/>
    </row>
    <row r="17" spans="1:19" ht="12.75">
      <c r="A17" s="862"/>
      <c r="B17" s="863"/>
      <c r="C17" s="870"/>
      <c r="D17" s="787"/>
      <c r="E17" s="1"/>
      <c r="F17" s="871"/>
      <c r="G17" s="872"/>
      <c r="H17" s="873"/>
      <c r="I17" s="871"/>
      <c r="J17" s="872"/>
      <c r="K17" s="873"/>
      <c r="L17" s="845"/>
      <c r="M17" s="846"/>
      <c r="N17" s="845"/>
      <c r="O17" s="846"/>
      <c r="P17" s="845"/>
      <c r="Q17" s="846"/>
      <c r="R17" s="845"/>
      <c r="S17" s="846"/>
    </row>
    <row r="18" spans="1:19" ht="12.75">
      <c r="A18" s="862"/>
      <c r="B18" s="863"/>
      <c r="C18" s="870"/>
      <c r="D18" s="787"/>
      <c r="E18" s="1"/>
      <c r="F18" s="871"/>
      <c r="G18" s="872"/>
      <c r="H18" s="873"/>
      <c r="I18" s="871"/>
      <c r="J18" s="872"/>
      <c r="K18" s="873"/>
      <c r="L18" s="845"/>
      <c r="M18" s="846"/>
      <c r="N18" s="845"/>
      <c r="O18" s="846"/>
      <c r="P18" s="845"/>
      <c r="Q18" s="846"/>
      <c r="R18" s="845"/>
      <c r="S18" s="846"/>
    </row>
    <row r="19" spans="1:19" ht="12.75">
      <c r="A19" s="862"/>
      <c r="B19" s="863"/>
      <c r="C19" s="870"/>
      <c r="D19" s="787"/>
      <c r="E19" s="1"/>
      <c r="F19" s="871"/>
      <c r="G19" s="872"/>
      <c r="H19" s="873"/>
      <c r="I19" s="871"/>
      <c r="J19" s="872"/>
      <c r="K19" s="873"/>
      <c r="L19" s="845"/>
      <c r="M19" s="846"/>
      <c r="N19" s="845"/>
      <c r="O19" s="846"/>
      <c r="P19" s="845"/>
      <c r="Q19" s="846"/>
      <c r="R19" s="845"/>
      <c r="S19" s="846"/>
    </row>
    <row r="20" spans="1:19" ht="12.75">
      <c r="A20" s="862"/>
      <c r="B20" s="863"/>
      <c r="C20" s="870"/>
      <c r="D20" s="787"/>
      <c r="E20" s="1"/>
      <c r="F20" s="871"/>
      <c r="G20" s="872"/>
      <c r="H20" s="873"/>
      <c r="I20" s="871"/>
      <c r="J20" s="872"/>
      <c r="K20" s="873"/>
      <c r="L20" s="845"/>
      <c r="M20" s="846"/>
      <c r="N20" s="845"/>
      <c r="O20" s="846"/>
      <c r="P20" s="845"/>
      <c r="Q20" s="846"/>
      <c r="R20" s="845"/>
      <c r="S20" s="846"/>
    </row>
    <row r="21" spans="1:19" ht="12.75">
      <c r="A21" s="862"/>
      <c r="B21" s="863"/>
      <c r="C21" s="870"/>
      <c r="D21" s="787"/>
      <c r="E21" s="172"/>
      <c r="F21" s="871"/>
      <c r="G21" s="872"/>
      <c r="H21" s="873"/>
      <c r="I21" s="871"/>
      <c r="J21" s="872"/>
      <c r="K21" s="873"/>
      <c r="L21" s="845"/>
      <c r="M21" s="846"/>
      <c r="N21" s="845"/>
      <c r="O21" s="846"/>
      <c r="P21" s="845"/>
      <c r="Q21" s="846"/>
      <c r="R21" s="845"/>
      <c r="S21" s="846"/>
    </row>
    <row r="22" spans="1:19" ht="12.75">
      <c r="A22" s="862"/>
      <c r="B22" s="863"/>
      <c r="C22" s="870"/>
      <c r="D22" s="787"/>
      <c r="E22" s="1"/>
      <c r="F22" s="871"/>
      <c r="G22" s="872"/>
      <c r="H22" s="873"/>
      <c r="I22" s="871"/>
      <c r="J22" s="872"/>
      <c r="K22" s="873"/>
      <c r="L22" s="845"/>
      <c r="M22" s="846"/>
      <c r="N22" s="845"/>
      <c r="O22" s="846"/>
      <c r="P22" s="845"/>
      <c r="Q22" s="846"/>
      <c r="R22" s="845"/>
      <c r="S22" s="846"/>
    </row>
    <row r="23" spans="1:19" ht="12.75">
      <c r="A23" s="862"/>
      <c r="B23" s="863"/>
      <c r="C23" s="870"/>
      <c r="D23" s="787"/>
      <c r="E23" s="1"/>
      <c r="F23" s="871"/>
      <c r="G23" s="872"/>
      <c r="H23" s="873"/>
      <c r="I23" s="871"/>
      <c r="J23" s="872"/>
      <c r="K23" s="873"/>
      <c r="L23" s="845"/>
      <c r="M23" s="846"/>
      <c r="N23" s="845"/>
      <c r="O23" s="846"/>
      <c r="P23" s="845"/>
      <c r="Q23" s="846"/>
      <c r="R23" s="845"/>
      <c r="S23" s="846"/>
    </row>
    <row r="24" spans="1:19" ht="12.75">
      <c r="A24" s="862"/>
      <c r="B24" s="863"/>
      <c r="C24" s="870"/>
      <c r="D24" s="787"/>
      <c r="E24" s="1"/>
      <c r="F24" s="871"/>
      <c r="G24" s="872"/>
      <c r="H24" s="873"/>
      <c r="I24" s="871"/>
      <c r="J24" s="872"/>
      <c r="K24" s="873"/>
      <c r="L24" s="845"/>
      <c r="M24" s="846"/>
      <c r="N24" s="845"/>
      <c r="O24" s="846"/>
      <c r="P24" s="845"/>
      <c r="Q24" s="846"/>
      <c r="R24" s="845"/>
      <c r="S24" s="846"/>
    </row>
    <row r="25" spans="1:19" ht="12.75">
      <c r="A25" s="862"/>
      <c r="B25" s="863"/>
      <c r="C25" s="870"/>
      <c r="D25" s="787"/>
      <c r="E25" s="1"/>
      <c r="F25" s="871"/>
      <c r="G25" s="872"/>
      <c r="H25" s="873"/>
      <c r="I25" s="871"/>
      <c r="J25" s="872"/>
      <c r="K25" s="873"/>
      <c r="L25" s="845"/>
      <c r="M25" s="846"/>
      <c r="N25" s="845"/>
      <c r="O25" s="846"/>
      <c r="P25" s="845"/>
      <c r="Q25" s="846"/>
      <c r="R25" s="845"/>
      <c r="S25" s="846"/>
    </row>
    <row r="26" spans="1:19" ht="12.75">
      <c r="A26" s="862"/>
      <c r="B26" s="863"/>
      <c r="C26" s="870"/>
      <c r="D26" s="787"/>
      <c r="E26" s="1"/>
      <c r="F26" s="871"/>
      <c r="G26" s="872"/>
      <c r="H26" s="873"/>
      <c r="I26" s="871"/>
      <c r="J26" s="872"/>
      <c r="K26" s="873"/>
      <c r="L26" s="845"/>
      <c r="M26" s="846"/>
      <c r="N26" s="845"/>
      <c r="O26" s="846"/>
      <c r="P26" s="845"/>
      <c r="Q26" s="846"/>
      <c r="R26" s="845"/>
      <c r="S26" s="846"/>
    </row>
    <row r="27" spans="1:19" ht="12.75">
      <c r="A27" s="862"/>
      <c r="B27" s="863"/>
      <c r="C27" s="870"/>
      <c r="D27" s="787"/>
      <c r="E27" s="1"/>
      <c r="F27" s="871"/>
      <c r="G27" s="872"/>
      <c r="H27" s="873"/>
      <c r="I27" s="871"/>
      <c r="J27" s="872"/>
      <c r="K27" s="873"/>
      <c r="L27" s="845"/>
      <c r="M27" s="846"/>
      <c r="N27" s="845"/>
      <c r="O27" s="846"/>
      <c r="P27" s="845"/>
      <c r="Q27" s="846"/>
      <c r="R27" s="845"/>
      <c r="S27" s="846"/>
    </row>
    <row r="28" spans="1:19" ht="12.75">
      <c r="A28" s="862"/>
      <c r="B28" s="863"/>
      <c r="C28" s="870"/>
      <c r="D28" s="787"/>
      <c r="E28" s="1"/>
      <c r="F28" s="871"/>
      <c r="G28" s="872"/>
      <c r="H28" s="873"/>
      <c r="I28" s="871"/>
      <c r="J28" s="872"/>
      <c r="K28" s="873"/>
      <c r="L28" s="845"/>
      <c r="M28" s="846"/>
      <c r="N28" s="845"/>
      <c r="O28" s="846"/>
      <c r="P28" s="845"/>
      <c r="Q28" s="846"/>
      <c r="R28" s="845"/>
      <c r="S28" s="846"/>
    </row>
    <row r="29" spans="1:19" ht="12.75">
      <c r="A29" s="862"/>
      <c r="B29" s="863"/>
      <c r="C29" s="870"/>
      <c r="D29" s="787"/>
      <c r="E29" s="1"/>
      <c r="F29" s="871"/>
      <c r="G29" s="872"/>
      <c r="H29" s="873"/>
      <c r="I29" s="871"/>
      <c r="J29" s="872"/>
      <c r="K29" s="873"/>
      <c r="L29" s="845"/>
      <c r="M29" s="846"/>
      <c r="N29" s="845"/>
      <c r="O29" s="846"/>
      <c r="P29" s="845"/>
      <c r="Q29" s="846"/>
      <c r="R29" s="845"/>
      <c r="S29" s="846"/>
    </row>
    <row r="30" spans="1:19" ht="12.75">
      <c r="A30" s="862"/>
      <c r="B30" s="863"/>
      <c r="C30" s="870"/>
      <c r="D30" s="787"/>
      <c r="E30" s="1"/>
      <c r="F30" s="871"/>
      <c r="G30" s="872"/>
      <c r="H30" s="873"/>
      <c r="I30" s="871"/>
      <c r="J30" s="872"/>
      <c r="K30" s="873"/>
      <c r="L30" s="845"/>
      <c r="M30" s="846"/>
      <c r="N30" s="845"/>
      <c r="O30" s="846"/>
      <c r="P30" s="845"/>
      <c r="Q30" s="846"/>
      <c r="R30" s="845"/>
      <c r="S30" s="846"/>
    </row>
    <row r="31" spans="1:19" ht="12.75">
      <c r="A31" s="862"/>
      <c r="B31" s="863"/>
      <c r="C31" s="870"/>
      <c r="D31" s="787"/>
      <c r="E31" s="172"/>
      <c r="F31" s="871"/>
      <c r="G31" s="872"/>
      <c r="H31" s="873"/>
      <c r="I31" s="871"/>
      <c r="J31" s="872"/>
      <c r="K31" s="873"/>
      <c r="L31" s="845"/>
      <c r="M31" s="846"/>
      <c r="N31" s="845"/>
      <c r="O31" s="846"/>
      <c r="P31" s="845"/>
      <c r="Q31" s="846"/>
      <c r="R31" s="845"/>
      <c r="S31" s="846"/>
    </row>
    <row r="32" spans="1:19" ht="12.75">
      <c r="A32" s="862"/>
      <c r="B32" s="863"/>
      <c r="C32" s="870"/>
      <c r="D32" s="787"/>
      <c r="E32" s="1"/>
      <c r="F32" s="871"/>
      <c r="G32" s="872"/>
      <c r="H32" s="873"/>
      <c r="I32" s="871"/>
      <c r="J32" s="872"/>
      <c r="K32" s="873"/>
      <c r="L32" s="845"/>
      <c r="M32" s="846"/>
      <c r="N32" s="845"/>
      <c r="O32" s="846"/>
      <c r="P32" s="845"/>
      <c r="Q32" s="846"/>
      <c r="R32" s="845"/>
      <c r="S32" s="846"/>
    </row>
    <row r="33" spans="1:19" ht="12.75">
      <c r="A33" s="862"/>
      <c r="B33" s="863"/>
      <c r="C33" s="870"/>
      <c r="D33" s="787"/>
      <c r="E33" s="1"/>
      <c r="F33" s="871"/>
      <c r="G33" s="872"/>
      <c r="H33" s="873"/>
      <c r="I33" s="871"/>
      <c r="J33" s="872"/>
      <c r="K33" s="873"/>
      <c r="L33" s="845"/>
      <c r="M33" s="846"/>
      <c r="N33" s="845"/>
      <c r="O33" s="846"/>
      <c r="P33" s="845"/>
      <c r="Q33" s="846"/>
      <c r="R33" s="845"/>
      <c r="S33" s="846"/>
    </row>
    <row r="34" spans="1:19" ht="12.75">
      <c r="A34" s="862"/>
      <c r="B34" s="863"/>
      <c r="C34" s="870"/>
      <c r="D34" s="787"/>
      <c r="E34" s="1"/>
      <c r="F34" s="871"/>
      <c r="G34" s="872"/>
      <c r="H34" s="873"/>
      <c r="I34" s="871"/>
      <c r="J34" s="872"/>
      <c r="K34" s="873"/>
      <c r="L34" s="845"/>
      <c r="M34" s="846"/>
      <c r="N34" s="845"/>
      <c r="O34" s="846"/>
      <c r="P34" s="845"/>
      <c r="Q34" s="846"/>
      <c r="R34" s="845"/>
      <c r="S34" s="846"/>
    </row>
    <row r="35" spans="1:19" ht="12.75">
      <c r="A35" s="862"/>
      <c r="B35" s="863"/>
      <c r="C35" s="870"/>
      <c r="D35" s="787"/>
      <c r="E35" s="1"/>
      <c r="F35" s="871"/>
      <c r="G35" s="872"/>
      <c r="H35" s="873"/>
      <c r="I35" s="871"/>
      <c r="J35" s="872"/>
      <c r="K35" s="873"/>
      <c r="L35" s="845"/>
      <c r="M35" s="846"/>
      <c r="N35" s="845"/>
      <c r="O35" s="846"/>
      <c r="P35" s="845"/>
      <c r="Q35" s="846"/>
      <c r="R35" s="845"/>
      <c r="S35" s="846"/>
    </row>
    <row r="36" spans="1:19" ht="12.75">
      <c r="A36" s="862"/>
      <c r="B36" s="863"/>
      <c r="C36" s="870"/>
      <c r="D36" s="787"/>
      <c r="E36" s="1"/>
      <c r="F36" s="871"/>
      <c r="G36" s="872"/>
      <c r="H36" s="873"/>
      <c r="I36" s="871"/>
      <c r="J36" s="872"/>
      <c r="K36" s="873"/>
      <c r="L36" s="845"/>
      <c r="M36" s="846"/>
      <c r="N36" s="845"/>
      <c r="O36" s="846"/>
      <c r="P36" s="845"/>
      <c r="Q36" s="846"/>
      <c r="R36" s="845"/>
      <c r="S36" s="846"/>
    </row>
    <row r="37" spans="1:19" ht="12.75">
      <c r="A37" s="862"/>
      <c r="B37" s="863"/>
      <c r="C37" s="870"/>
      <c r="D37" s="787"/>
      <c r="E37" s="1"/>
      <c r="F37" s="871"/>
      <c r="G37" s="872"/>
      <c r="H37" s="873"/>
      <c r="I37" s="871"/>
      <c r="J37" s="872"/>
      <c r="K37" s="873"/>
      <c r="L37" s="845"/>
      <c r="M37" s="846"/>
      <c r="N37" s="845"/>
      <c r="O37" s="846"/>
      <c r="P37" s="845"/>
      <c r="Q37" s="846"/>
      <c r="R37" s="845"/>
      <c r="S37" s="846"/>
    </row>
    <row r="38" spans="1:19" ht="12.75">
      <c r="A38" s="862"/>
      <c r="B38" s="863"/>
      <c r="C38" s="870"/>
      <c r="D38" s="787"/>
      <c r="E38" s="1"/>
      <c r="F38" s="871"/>
      <c r="G38" s="872"/>
      <c r="H38" s="873"/>
      <c r="I38" s="871"/>
      <c r="J38" s="872"/>
      <c r="K38" s="873"/>
      <c r="L38" s="845"/>
      <c r="M38" s="846"/>
      <c r="N38" s="845"/>
      <c r="O38" s="846"/>
      <c r="P38" s="845"/>
      <c r="Q38" s="846"/>
      <c r="R38" s="845"/>
      <c r="S38" s="846"/>
    </row>
    <row r="39" spans="1:19" ht="12.75">
      <c r="A39" s="862"/>
      <c r="B39" s="863"/>
      <c r="C39" s="870"/>
      <c r="D39" s="787"/>
      <c r="E39" s="1"/>
      <c r="F39" s="871"/>
      <c r="G39" s="872"/>
      <c r="H39" s="873"/>
      <c r="I39" s="871"/>
      <c r="J39" s="872"/>
      <c r="K39" s="873"/>
      <c r="L39" s="845"/>
      <c r="M39" s="846"/>
      <c r="N39" s="845"/>
      <c r="O39" s="846"/>
      <c r="P39" s="845"/>
      <c r="Q39" s="846"/>
      <c r="R39" s="845"/>
      <c r="S39" s="846"/>
    </row>
    <row r="40" spans="1:19" ht="12.75">
      <c r="A40" s="862"/>
      <c r="B40" s="863"/>
      <c r="C40" s="870"/>
      <c r="D40" s="787"/>
      <c r="E40" s="172"/>
      <c r="F40" s="871"/>
      <c r="G40" s="872"/>
      <c r="H40" s="873"/>
      <c r="I40" s="871"/>
      <c r="J40" s="872"/>
      <c r="K40" s="873"/>
      <c r="L40" s="845"/>
      <c r="M40" s="846"/>
      <c r="N40" s="845"/>
      <c r="O40" s="846"/>
      <c r="P40" s="845"/>
      <c r="Q40" s="846"/>
      <c r="R40" s="845"/>
      <c r="S40" s="846"/>
    </row>
    <row r="41" spans="1:19" ht="12.75">
      <c r="A41" s="862"/>
      <c r="B41" s="863"/>
      <c r="C41" s="870"/>
      <c r="D41" s="787"/>
      <c r="E41" s="172"/>
      <c r="F41" s="871"/>
      <c r="G41" s="872"/>
      <c r="H41" s="873"/>
      <c r="I41" s="871"/>
      <c r="J41" s="872"/>
      <c r="K41" s="873"/>
      <c r="L41" s="845"/>
      <c r="M41" s="846"/>
      <c r="N41" s="845"/>
      <c r="O41" s="846"/>
      <c r="P41" s="845"/>
      <c r="Q41" s="846"/>
      <c r="R41" s="845"/>
      <c r="S41" s="846"/>
    </row>
    <row r="42" spans="1:19" ht="12.75">
      <c r="A42" s="862"/>
      <c r="B42" s="863"/>
      <c r="C42" s="870"/>
      <c r="D42" s="787"/>
      <c r="E42" s="1"/>
      <c r="F42" s="871"/>
      <c r="G42" s="872"/>
      <c r="H42" s="873"/>
      <c r="I42" s="871"/>
      <c r="J42" s="872"/>
      <c r="K42" s="873"/>
      <c r="L42" s="845"/>
      <c r="M42" s="846"/>
      <c r="N42" s="845"/>
      <c r="O42" s="846"/>
      <c r="P42" s="845"/>
      <c r="Q42" s="846"/>
      <c r="R42" s="845"/>
      <c r="S42" s="846"/>
    </row>
    <row r="43" spans="1:19" ht="12.75">
      <c r="A43" s="862"/>
      <c r="B43" s="863"/>
      <c r="C43" s="870"/>
      <c r="D43" s="787"/>
      <c r="E43" s="1"/>
      <c r="F43" s="871"/>
      <c r="G43" s="872"/>
      <c r="H43" s="873"/>
      <c r="I43" s="871"/>
      <c r="J43" s="872"/>
      <c r="K43" s="873"/>
      <c r="L43" s="845"/>
      <c r="M43" s="846"/>
      <c r="N43" s="845"/>
      <c r="O43" s="846"/>
      <c r="P43" s="845"/>
      <c r="Q43" s="846"/>
      <c r="R43" s="845"/>
      <c r="S43" s="846"/>
    </row>
    <row r="44" spans="1:19" ht="12.75">
      <c r="A44" s="862"/>
      <c r="B44" s="863"/>
      <c r="C44" s="870"/>
      <c r="D44" s="787"/>
      <c r="E44" s="1"/>
      <c r="F44" s="871"/>
      <c r="G44" s="872"/>
      <c r="H44" s="873"/>
      <c r="I44" s="871"/>
      <c r="J44" s="872"/>
      <c r="K44" s="873"/>
      <c r="L44" s="845"/>
      <c r="M44" s="846"/>
      <c r="N44" s="845"/>
      <c r="O44" s="846"/>
      <c r="P44" s="845"/>
      <c r="Q44" s="846"/>
      <c r="R44" s="845"/>
      <c r="S44" s="846"/>
    </row>
    <row r="45" spans="1:19" ht="12.75">
      <c r="A45" s="862"/>
      <c r="B45" s="863"/>
      <c r="C45" s="870"/>
      <c r="D45" s="787"/>
      <c r="E45" s="1"/>
      <c r="F45" s="871"/>
      <c r="G45" s="872"/>
      <c r="H45" s="873"/>
      <c r="I45" s="871"/>
      <c r="J45" s="872"/>
      <c r="K45" s="873"/>
      <c r="L45" s="845"/>
      <c r="M45" s="846"/>
      <c r="N45" s="845"/>
      <c r="O45" s="846"/>
      <c r="P45" s="845"/>
      <c r="Q45" s="846"/>
      <c r="R45" s="845"/>
      <c r="S45" s="846"/>
    </row>
    <row r="46" spans="1:19" ht="12.75">
      <c r="A46" s="862"/>
      <c r="B46" s="863"/>
      <c r="C46" s="870"/>
      <c r="D46" s="787"/>
      <c r="E46" s="1"/>
      <c r="F46" s="871"/>
      <c r="G46" s="872"/>
      <c r="H46" s="873"/>
      <c r="I46" s="871"/>
      <c r="J46" s="872"/>
      <c r="K46" s="873"/>
      <c r="L46" s="845"/>
      <c r="M46" s="846"/>
      <c r="N46" s="845"/>
      <c r="O46" s="846"/>
      <c r="P46" s="845"/>
      <c r="Q46" s="846"/>
      <c r="R46" s="845"/>
      <c r="S46" s="846"/>
    </row>
    <row r="47" spans="1:19" ht="12.75">
      <c r="A47" s="862"/>
      <c r="B47" s="863"/>
      <c r="C47" s="870"/>
      <c r="D47" s="787"/>
      <c r="E47" s="1"/>
      <c r="F47" s="871"/>
      <c r="G47" s="872"/>
      <c r="H47" s="873"/>
      <c r="I47" s="871"/>
      <c r="J47" s="872"/>
      <c r="K47" s="873"/>
      <c r="L47" s="845"/>
      <c r="M47" s="846"/>
      <c r="N47" s="845"/>
      <c r="O47" s="846"/>
      <c r="P47" s="845"/>
      <c r="Q47" s="846"/>
      <c r="R47" s="845"/>
      <c r="S47" s="846"/>
    </row>
    <row r="48" spans="1:19" ht="12.75">
      <c r="A48" s="862"/>
      <c r="B48" s="863"/>
      <c r="C48" s="870"/>
      <c r="D48" s="787"/>
      <c r="E48" s="1"/>
      <c r="F48" s="871"/>
      <c r="G48" s="872"/>
      <c r="H48" s="873"/>
      <c r="I48" s="871"/>
      <c r="J48" s="872"/>
      <c r="K48" s="873"/>
      <c r="L48" s="845"/>
      <c r="M48" s="846"/>
      <c r="N48" s="845"/>
      <c r="O48" s="846"/>
      <c r="P48" s="845"/>
      <c r="Q48" s="846"/>
      <c r="R48" s="845"/>
      <c r="S48" s="846"/>
    </row>
    <row r="49" spans="1:19" ht="12.75">
      <c r="A49" s="862"/>
      <c r="B49" s="863"/>
      <c r="C49" s="870"/>
      <c r="D49" s="787"/>
      <c r="E49" s="172"/>
      <c r="F49" s="871"/>
      <c r="G49" s="872"/>
      <c r="H49" s="873"/>
      <c r="I49" s="871"/>
      <c r="J49" s="872"/>
      <c r="K49" s="873"/>
      <c r="L49" s="845"/>
      <c r="M49" s="846"/>
      <c r="N49" s="845"/>
      <c r="O49" s="846"/>
      <c r="P49" s="845"/>
      <c r="Q49" s="846"/>
      <c r="R49" s="845"/>
      <c r="S49" s="846"/>
    </row>
    <row r="50" spans="1:19" ht="12.75">
      <c r="A50" s="862"/>
      <c r="B50" s="863"/>
      <c r="C50" s="870"/>
      <c r="D50" s="787"/>
      <c r="E50" s="1"/>
      <c r="F50" s="871"/>
      <c r="G50" s="872"/>
      <c r="H50" s="873"/>
      <c r="I50" s="871"/>
      <c r="J50" s="872"/>
      <c r="K50" s="873"/>
      <c r="L50" s="845"/>
      <c r="M50" s="846"/>
      <c r="N50" s="845"/>
      <c r="O50" s="846"/>
      <c r="P50" s="845"/>
      <c r="Q50" s="846"/>
      <c r="R50" s="845"/>
      <c r="S50" s="846"/>
    </row>
    <row r="51" spans="1:19" ht="12.75">
      <c r="A51" s="862"/>
      <c r="B51" s="863"/>
      <c r="C51" s="870"/>
      <c r="D51" s="787"/>
      <c r="E51" s="1"/>
      <c r="F51" s="871"/>
      <c r="G51" s="872"/>
      <c r="H51" s="873"/>
      <c r="I51" s="871"/>
      <c r="J51" s="872"/>
      <c r="K51" s="873"/>
      <c r="L51" s="845"/>
      <c r="M51" s="846"/>
      <c r="N51" s="845"/>
      <c r="O51" s="846"/>
      <c r="P51" s="845"/>
      <c r="Q51" s="846"/>
      <c r="R51" s="845"/>
      <c r="S51" s="846"/>
    </row>
    <row r="52" spans="1:19" ht="12.75">
      <c r="A52" s="862"/>
      <c r="B52" s="863"/>
      <c r="C52" s="870"/>
      <c r="D52" s="787"/>
      <c r="E52" s="1"/>
      <c r="F52" s="871"/>
      <c r="G52" s="872"/>
      <c r="H52" s="873"/>
      <c r="I52" s="871"/>
      <c r="J52" s="872"/>
      <c r="K52" s="873"/>
      <c r="L52" s="845"/>
      <c r="M52" s="846"/>
      <c r="N52" s="845"/>
      <c r="O52" s="846"/>
      <c r="P52" s="845"/>
      <c r="Q52" s="846"/>
      <c r="R52" s="845"/>
      <c r="S52" s="846"/>
    </row>
    <row r="53" spans="1:19" ht="12.75">
      <c r="A53" s="862"/>
      <c r="B53" s="863"/>
      <c r="C53" s="870"/>
      <c r="D53" s="787"/>
      <c r="E53" s="1"/>
      <c r="F53" s="871"/>
      <c r="G53" s="872"/>
      <c r="H53" s="873"/>
      <c r="I53" s="871"/>
      <c r="J53" s="872"/>
      <c r="K53" s="873"/>
      <c r="L53" s="845"/>
      <c r="M53" s="846"/>
      <c r="N53" s="845"/>
      <c r="O53" s="846"/>
      <c r="P53" s="845"/>
      <c r="Q53" s="846"/>
      <c r="R53" s="845"/>
      <c r="S53" s="846"/>
    </row>
    <row r="54" spans="1:19" ht="12.75">
      <c r="A54" s="862"/>
      <c r="B54" s="863"/>
      <c r="C54" s="870"/>
      <c r="D54" s="787"/>
      <c r="E54" s="1"/>
      <c r="F54" s="871"/>
      <c r="G54" s="872"/>
      <c r="H54" s="873"/>
      <c r="I54" s="871"/>
      <c r="J54" s="872"/>
      <c r="K54" s="873"/>
      <c r="L54" s="845"/>
      <c r="M54" s="846"/>
      <c r="N54" s="845"/>
      <c r="O54" s="846"/>
      <c r="P54" s="845"/>
      <c r="Q54" s="846"/>
      <c r="R54" s="845"/>
      <c r="S54" s="846"/>
    </row>
    <row r="55" spans="1:19" ht="12.75">
      <c r="A55" s="862"/>
      <c r="B55" s="863"/>
      <c r="C55" s="870"/>
      <c r="D55" s="787"/>
      <c r="E55" s="1"/>
      <c r="F55" s="871"/>
      <c r="G55" s="872"/>
      <c r="H55" s="873"/>
      <c r="I55" s="871"/>
      <c r="J55" s="872"/>
      <c r="K55" s="873"/>
      <c r="L55" s="845"/>
      <c r="M55" s="846"/>
      <c r="N55" s="845"/>
      <c r="O55" s="846"/>
      <c r="P55" s="845"/>
      <c r="Q55" s="846"/>
      <c r="R55" s="845"/>
      <c r="S55" s="846"/>
    </row>
    <row r="56" spans="1:19" ht="12.75">
      <c r="A56" s="862"/>
      <c r="B56" s="863"/>
      <c r="C56" s="870"/>
      <c r="D56" s="787"/>
      <c r="E56" s="172"/>
      <c r="F56" s="871"/>
      <c r="G56" s="872"/>
      <c r="H56" s="873"/>
      <c r="I56" s="871"/>
      <c r="J56" s="872"/>
      <c r="K56" s="873"/>
      <c r="L56" s="845"/>
      <c r="M56" s="846"/>
      <c r="N56" s="845"/>
      <c r="O56" s="846"/>
      <c r="P56" s="845"/>
      <c r="Q56" s="846"/>
      <c r="R56" s="845"/>
      <c r="S56" s="846"/>
    </row>
    <row r="57" spans="1:19" ht="12.75">
      <c r="A57" s="862"/>
      <c r="B57" s="863"/>
      <c r="C57" s="870"/>
      <c r="D57" s="787"/>
      <c r="E57" s="1"/>
      <c r="F57" s="871"/>
      <c r="G57" s="872"/>
      <c r="H57" s="873"/>
      <c r="I57" s="871"/>
      <c r="J57" s="872"/>
      <c r="K57" s="873"/>
      <c r="L57" s="845"/>
      <c r="M57" s="846"/>
      <c r="N57" s="845"/>
      <c r="O57" s="846"/>
      <c r="P57" s="845"/>
      <c r="Q57" s="846"/>
      <c r="R57" s="845"/>
      <c r="S57" s="846"/>
    </row>
    <row r="58" spans="1:19" ht="12.75">
      <c r="A58" s="862"/>
      <c r="B58" s="863"/>
      <c r="C58" s="870"/>
      <c r="D58" s="787"/>
      <c r="E58" s="1"/>
      <c r="F58" s="871"/>
      <c r="G58" s="872"/>
      <c r="H58" s="873"/>
      <c r="I58" s="871"/>
      <c r="J58" s="872"/>
      <c r="K58" s="873"/>
      <c r="L58" s="845"/>
      <c r="M58" s="846"/>
      <c r="N58" s="845"/>
      <c r="O58" s="846"/>
      <c r="P58" s="845"/>
      <c r="Q58" s="846"/>
      <c r="R58" s="845"/>
      <c r="S58" s="846"/>
    </row>
    <row r="59" spans="1:19" ht="12.75">
      <c r="A59" s="862"/>
      <c r="B59" s="863"/>
      <c r="C59" s="870"/>
      <c r="D59" s="787"/>
      <c r="E59" s="1"/>
      <c r="F59" s="871"/>
      <c r="G59" s="872"/>
      <c r="H59" s="873"/>
      <c r="I59" s="871"/>
      <c r="J59" s="872"/>
      <c r="K59" s="873"/>
      <c r="L59" s="845"/>
      <c r="M59" s="846"/>
      <c r="N59" s="845"/>
      <c r="O59" s="846"/>
      <c r="P59" s="845"/>
      <c r="Q59" s="846"/>
      <c r="R59" s="845"/>
      <c r="S59" s="846"/>
    </row>
    <row r="60" spans="1:19" ht="12.75">
      <c r="A60" s="862"/>
      <c r="B60" s="863"/>
      <c r="C60" s="870"/>
      <c r="D60" s="787"/>
      <c r="E60" s="1"/>
      <c r="F60" s="871"/>
      <c r="G60" s="872"/>
      <c r="H60" s="873"/>
      <c r="I60" s="871"/>
      <c r="J60" s="872"/>
      <c r="K60" s="873"/>
      <c r="L60" s="845"/>
      <c r="M60" s="846"/>
      <c r="N60" s="845"/>
      <c r="O60" s="846"/>
      <c r="P60" s="845"/>
      <c r="Q60" s="846"/>
      <c r="R60" s="845"/>
      <c r="S60" s="846"/>
    </row>
    <row r="61" spans="1:19" ht="12.75">
      <c r="A61" s="862"/>
      <c r="B61" s="863"/>
      <c r="C61" s="870"/>
      <c r="D61" s="787"/>
      <c r="E61" s="1"/>
      <c r="F61" s="871"/>
      <c r="G61" s="872"/>
      <c r="H61" s="873"/>
      <c r="I61" s="871"/>
      <c r="J61" s="872"/>
      <c r="K61" s="873"/>
      <c r="L61" s="845"/>
      <c r="M61" s="846"/>
      <c r="N61" s="845"/>
      <c r="O61" s="846"/>
      <c r="P61" s="845"/>
      <c r="Q61" s="846"/>
      <c r="R61" s="845"/>
      <c r="S61" s="846"/>
    </row>
    <row r="62" spans="1:19" ht="12.75">
      <c r="A62" s="862"/>
      <c r="B62" s="863"/>
      <c r="C62" s="870"/>
      <c r="D62" s="787"/>
      <c r="E62" s="1"/>
      <c r="F62" s="871"/>
      <c r="G62" s="872"/>
      <c r="H62" s="873"/>
      <c r="I62" s="871"/>
      <c r="J62" s="872"/>
      <c r="K62" s="873"/>
      <c r="L62" s="845"/>
      <c r="M62" s="846"/>
      <c r="N62" s="845"/>
      <c r="O62" s="846"/>
      <c r="P62" s="845"/>
      <c r="Q62" s="846"/>
      <c r="R62" s="845"/>
      <c r="S62" s="846"/>
    </row>
    <row r="63" spans="1:19" ht="12.75">
      <c r="A63" s="862"/>
      <c r="B63" s="863"/>
      <c r="C63" s="870"/>
      <c r="D63" s="787"/>
      <c r="E63" s="1"/>
      <c r="F63" s="871"/>
      <c r="G63" s="872"/>
      <c r="H63" s="873"/>
      <c r="I63" s="871"/>
      <c r="J63" s="872"/>
      <c r="K63" s="873"/>
      <c r="L63" s="845"/>
      <c r="M63" s="846"/>
      <c r="N63" s="845"/>
      <c r="O63" s="846"/>
      <c r="P63" s="845"/>
      <c r="Q63" s="846"/>
      <c r="R63" s="845"/>
      <c r="S63" s="846"/>
    </row>
    <row r="64" spans="1:19" ht="12.75">
      <c r="A64" s="862"/>
      <c r="B64" s="863"/>
      <c r="C64" s="870"/>
      <c r="D64" s="787"/>
      <c r="E64" s="172"/>
      <c r="F64" s="871"/>
      <c r="G64" s="872"/>
      <c r="H64" s="873"/>
      <c r="I64" s="871"/>
      <c r="J64" s="872"/>
      <c r="K64" s="873"/>
      <c r="L64" s="845"/>
      <c r="M64" s="846"/>
      <c r="N64" s="845"/>
      <c r="O64" s="846"/>
      <c r="P64" s="845"/>
      <c r="Q64" s="846"/>
      <c r="R64" s="845"/>
      <c r="S64" s="846"/>
    </row>
    <row r="65" spans="1:19" ht="12.75">
      <c r="A65" s="862"/>
      <c r="B65" s="863"/>
      <c r="C65" s="870"/>
      <c r="D65" s="787"/>
      <c r="E65" s="1"/>
      <c r="F65" s="871"/>
      <c r="G65" s="872"/>
      <c r="H65" s="873"/>
      <c r="I65" s="871"/>
      <c r="J65" s="872"/>
      <c r="K65" s="873"/>
      <c r="L65" s="845"/>
      <c r="M65" s="846"/>
      <c r="N65" s="845"/>
      <c r="O65" s="846"/>
      <c r="P65" s="845"/>
      <c r="Q65" s="846"/>
      <c r="R65" s="845"/>
      <c r="S65" s="846"/>
    </row>
    <row r="66" spans="1:19" ht="12.75">
      <c r="A66" s="862"/>
      <c r="B66" s="863"/>
      <c r="C66" s="870"/>
      <c r="D66" s="787"/>
      <c r="E66" s="1"/>
      <c r="F66" s="871"/>
      <c r="G66" s="872"/>
      <c r="H66" s="873"/>
      <c r="I66" s="871"/>
      <c r="J66" s="872"/>
      <c r="K66" s="873"/>
      <c r="L66" s="845"/>
      <c r="M66" s="846"/>
      <c r="N66" s="845"/>
      <c r="O66" s="846"/>
      <c r="P66" s="845"/>
      <c r="Q66" s="846"/>
      <c r="R66" s="845"/>
      <c r="S66" s="846"/>
    </row>
    <row r="67" spans="1:19" ht="12.75">
      <c r="A67" s="862"/>
      <c r="B67" s="863"/>
      <c r="C67" s="870"/>
      <c r="D67" s="787"/>
      <c r="E67" s="1"/>
      <c r="F67" s="871"/>
      <c r="G67" s="872"/>
      <c r="H67" s="873"/>
      <c r="I67" s="871"/>
      <c r="J67" s="872"/>
      <c r="K67" s="873"/>
      <c r="L67" s="845"/>
      <c r="M67" s="846"/>
      <c r="N67" s="845"/>
      <c r="O67" s="846"/>
      <c r="P67" s="845"/>
      <c r="Q67" s="846"/>
      <c r="R67" s="845"/>
      <c r="S67" s="846"/>
    </row>
    <row r="68" spans="1:19" ht="12.75">
      <c r="A68" s="862"/>
      <c r="B68" s="863"/>
      <c r="C68" s="870"/>
      <c r="D68" s="787"/>
      <c r="E68" s="1"/>
      <c r="F68" s="871"/>
      <c r="G68" s="872"/>
      <c r="H68" s="873"/>
      <c r="I68" s="871"/>
      <c r="J68" s="872"/>
      <c r="K68" s="873"/>
      <c r="L68" s="845"/>
      <c r="M68" s="846"/>
      <c r="N68" s="845"/>
      <c r="O68" s="846"/>
      <c r="P68" s="845"/>
      <c r="Q68" s="846"/>
      <c r="R68" s="845"/>
      <c r="S68" s="846"/>
    </row>
    <row r="69" spans="1:19" ht="12.75">
      <c r="A69" s="862"/>
      <c r="B69" s="863"/>
      <c r="C69" s="870"/>
      <c r="D69" s="787"/>
      <c r="E69" s="1"/>
      <c r="F69" s="871"/>
      <c r="G69" s="872"/>
      <c r="H69" s="873"/>
      <c r="I69" s="871"/>
      <c r="J69" s="872"/>
      <c r="K69" s="873"/>
      <c r="L69" s="845"/>
      <c r="M69" s="846"/>
      <c r="N69" s="845"/>
      <c r="O69" s="846"/>
      <c r="P69" s="845"/>
      <c r="Q69" s="846"/>
      <c r="R69" s="845"/>
      <c r="S69" s="846"/>
    </row>
    <row r="70" spans="1:19" ht="12.75">
      <c r="A70" s="862"/>
      <c r="B70" s="863"/>
      <c r="C70" s="870"/>
      <c r="D70" s="787"/>
      <c r="E70" s="172"/>
      <c r="F70" s="871"/>
      <c r="G70" s="872"/>
      <c r="H70" s="873"/>
      <c r="I70" s="871"/>
      <c r="J70" s="872"/>
      <c r="K70" s="873"/>
      <c r="L70" s="845"/>
      <c r="M70" s="846"/>
      <c r="N70" s="845"/>
      <c r="O70" s="846"/>
      <c r="P70" s="845"/>
      <c r="Q70" s="846"/>
      <c r="R70" s="845"/>
      <c r="S70" s="846"/>
    </row>
    <row r="71" spans="1:19" ht="12.75">
      <c r="A71" s="862"/>
      <c r="B71" s="863"/>
      <c r="C71" s="870"/>
      <c r="D71" s="787"/>
      <c r="E71" s="1"/>
      <c r="F71" s="871"/>
      <c r="G71" s="872"/>
      <c r="H71" s="873"/>
      <c r="I71" s="871"/>
      <c r="J71" s="872"/>
      <c r="K71" s="873"/>
      <c r="L71" s="845"/>
      <c r="M71" s="846"/>
      <c r="N71" s="845"/>
      <c r="O71" s="846"/>
      <c r="P71" s="845"/>
      <c r="Q71" s="846"/>
      <c r="R71" s="845"/>
      <c r="S71" s="846"/>
    </row>
    <row r="72" spans="1:19" ht="12.75">
      <c r="A72" s="862"/>
      <c r="B72" s="863"/>
      <c r="C72" s="870"/>
      <c r="D72" s="787"/>
      <c r="E72" s="1"/>
      <c r="F72" s="871"/>
      <c r="G72" s="872"/>
      <c r="H72" s="873"/>
      <c r="I72" s="871"/>
      <c r="J72" s="872"/>
      <c r="K72" s="873"/>
      <c r="L72" s="845"/>
      <c r="M72" s="846"/>
      <c r="N72" s="845"/>
      <c r="O72" s="846"/>
      <c r="P72" s="845"/>
      <c r="Q72" s="846"/>
      <c r="R72" s="845"/>
      <c r="S72" s="846"/>
    </row>
    <row r="73" spans="1:19" ht="12.75">
      <c r="A73" s="862"/>
      <c r="B73" s="863"/>
      <c r="C73" s="870"/>
      <c r="D73" s="787"/>
      <c r="E73" s="172"/>
      <c r="F73" s="871"/>
      <c r="G73" s="872"/>
      <c r="H73" s="873"/>
      <c r="I73" s="871"/>
      <c r="J73" s="872"/>
      <c r="K73" s="873"/>
      <c r="L73" s="845"/>
      <c r="M73" s="846"/>
      <c r="N73" s="845"/>
      <c r="O73" s="846"/>
      <c r="P73" s="845"/>
      <c r="Q73" s="846"/>
      <c r="R73" s="845"/>
      <c r="S73" s="846"/>
    </row>
    <row r="74" spans="1:19" ht="9.75">
      <c r="A74" s="174"/>
      <c r="B74" s="176"/>
      <c r="C74" s="177"/>
      <c r="D74" s="178"/>
      <c r="E74" s="178"/>
      <c r="F74" s="174"/>
      <c r="G74" s="174"/>
      <c r="H74" s="174"/>
      <c r="I74" s="174"/>
      <c r="J74" s="174"/>
      <c r="K74" s="174"/>
      <c r="L74" s="174"/>
      <c r="M74" s="174"/>
      <c r="N74" s="174"/>
      <c r="O74" s="174"/>
      <c r="P74" s="174"/>
      <c r="Q74" s="174"/>
      <c r="R74" s="174"/>
      <c r="S74" s="174"/>
    </row>
    <row r="75" spans="1:19" ht="9.75">
      <c r="A75" s="174"/>
      <c r="B75" s="179"/>
      <c r="C75" s="177"/>
      <c r="D75" s="178"/>
      <c r="E75" s="178"/>
      <c r="F75" s="174"/>
      <c r="G75" s="174"/>
      <c r="H75" s="174"/>
      <c r="I75" s="174"/>
      <c r="J75" s="174"/>
      <c r="K75" s="174"/>
      <c r="L75" s="174"/>
      <c r="M75" s="174"/>
      <c r="N75" s="174"/>
      <c r="O75" s="174"/>
      <c r="P75" s="174"/>
      <c r="Q75" s="174"/>
      <c r="R75" s="174"/>
      <c r="S75" s="174"/>
    </row>
    <row r="76" spans="1:19" ht="9.75">
      <c r="A76" s="174"/>
      <c r="B76" s="179"/>
      <c r="C76" s="177"/>
      <c r="D76" s="178"/>
      <c r="E76" s="178"/>
      <c r="F76" s="174"/>
      <c r="G76" s="174"/>
      <c r="H76" s="174"/>
      <c r="I76" s="174"/>
      <c r="J76" s="174"/>
      <c r="K76" s="174"/>
      <c r="L76" s="174"/>
      <c r="M76" s="174"/>
      <c r="N76" s="174"/>
      <c r="O76" s="174"/>
      <c r="P76" s="174"/>
      <c r="Q76" s="174"/>
      <c r="R76" s="174"/>
      <c r="S76" s="174"/>
    </row>
    <row r="77" spans="1:19" ht="9.75">
      <c r="A77" s="174"/>
      <c r="B77" s="179"/>
      <c r="C77" s="177"/>
      <c r="D77" s="178"/>
      <c r="E77" s="178"/>
      <c r="F77" s="174"/>
      <c r="G77" s="174"/>
      <c r="H77" s="174"/>
      <c r="I77" s="174"/>
      <c r="J77" s="174"/>
      <c r="K77" s="174"/>
      <c r="L77" s="174"/>
      <c r="M77" s="174"/>
      <c r="N77" s="174"/>
      <c r="O77" s="174"/>
      <c r="P77" s="174"/>
      <c r="Q77" s="174"/>
      <c r="R77" s="174"/>
      <c r="S77" s="174"/>
    </row>
    <row r="78" spans="1:19" ht="9.75">
      <c r="A78" s="174"/>
      <c r="B78" s="179"/>
      <c r="C78" s="177"/>
      <c r="D78" s="178"/>
      <c r="E78" s="178"/>
      <c r="F78" s="174"/>
      <c r="G78" s="174"/>
      <c r="H78" s="174"/>
      <c r="I78" s="174"/>
      <c r="J78" s="174"/>
      <c r="K78" s="174"/>
      <c r="L78" s="174"/>
      <c r="M78" s="174"/>
      <c r="N78" s="174"/>
      <c r="O78" s="174"/>
      <c r="P78" s="174"/>
      <c r="Q78" s="174"/>
      <c r="R78" s="174"/>
      <c r="S78" s="174"/>
    </row>
    <row r="79" spans="1:19" ht="9.75">
      <c r="A79" s="174"/>
      <c r="B79" s="179"/>
      <c r="C79" s="177"/>
      <c r="D79" s="178"/>
      <c r="E79" s="178"/>
      <c r="F79" s="174"/>
      <c r="G79" s="174"/>
      <c r="H79" s="174"/>
      <c r="I79" s="174"/>
      <c r="J79" s="174"/>
      <c r="K79" s="174"/>
      <c r="L79" s="174"/>
      <c r="M79" s="174"/>
      <c r="N79" s="174"/>
      <c r="O79" s="174"/>
      <c r="P79" s="174"/>
      <c r="Q79" s="174"/>
      <c r="R79" s="174"/>
      <c r="S79" s="174"/>
    </row>
    <row r="80" spans="1:19" ht="9.75">
      <c r="A80" s="174"/>
      <c r="B80" s="179"/>
      <c r="C80" s="177"/>
      <c r="D80" s="178"/>
      <c r="E80" s="178"/>
      <c r="F80" s="174"/>
      <c r="G80" s="174"/>
      <c r="H80" s="174"/>
      <c r="I80" s="174"/>
      <c r="J80" s="174"/>
      <c r="K80" s="174"/>
      <c r="L80" s="174"/>
      <c r="M80" s="174"/>
      <c r="N80" s="174"/>
      <c r="O80" s="174"/>
      <c r="P80" s="174"/>
      <c r="Q80" s="174"/>
      <c r="R80" s="174"/>
      <c r="S80" s="174"/>
    </row>
    <row r="81" spans="1:19" ht="9.75">
      <c r="A81" s="174"/>
      <c r="B81" s="179"/>
      <c r="C81" s="177"/>
      <c r="D81" s="178"/>
      <c r="E81" s="178"/>
      <c r="F81" s="174"/>
      <c r="G81" s="174"/>
      <c r="H81" s="174"/>
      <c r="I81" s="174"/>
      <c r="J81" s="174"/>
      <c r="K81" s="174"/>
      <c r="L81" s="174"/>
      <c r="M81" s="174"/>
      <c r="N81" s="174"/>
      <c r="O81" s="174"/>
      <c r="P81" s="174"/>
      <c r="Q81" s="174"/>
      <c r="R81" s="174"/>
      <c r="S81" s="174"/>
    </row>
    <row r="82" spans="1:19" ht="9.75">
      <c r="A82" s="174"/>
      <c r="B82" s="179"/>
      <c r="C82" s="177"/>
      <c r="D82" s="178"/>
      <c r="E82" s="178"/>
      <c r="F82" s="174"/>
      <c r="G82" s="174"/>
      <c r="H82" s="174"/>
      <c r="I82" s="174"/>
      <c r="J82" s="174"/>
      <c r="K82" s="174"/>
      <c r="L82" s="174"/>
      <c r="M82" s="174"/>
      <c r="N82" s="174"/>
      <c r="O82" s="174"/>
      <c r="P82" s="174"/>
      <c r="Q82" s="174"/>
      <c r="R82" s="174"/>
      <c r="S82" s="174"/>
    </row>
    <row r="83" spans="1:19" ht="9.75">
      <c r="A83" s="174"/>
      <c r="B83" s="179"/>
      <c r="C83" s="177"/>
      <c r="D83" s="178"/>
      <c r="E83" s="178"/>
      <c r="F83" s="174"/>
      <c r="G83" s="174"/>
      <c r="H83" s="174"/>
      <c r="I83" s="174"/>
      <c r="J83" s="174"/>
      <c r="K83" s="174"/>
      <c r="L83" s="174"/>
      <c r="M83" s="174"/>
      <c r="N83" s="174"/>
      <c r="O83" s="174"/>
      <c r="P83" s="174"/>
      <c r="Q83" s="174"/>
      <c r="R83" s="174"/>
      <c r="S83" s="174"/>
    </row>
    <row r="84" spans="1:19" ht="9.75">
      <c r="A84" s="174"/>
      <c r="B84" s="179"/>
      <c r="C84" s="177"/>
      <c r="D84" s="178"/>
      <c r="E84" s="178"/>
      <c r="F84" s="174"/>
      <c r="G84" s="174"/>
      <c r="H84" s="174"/>
      <c r="I84" s="174"/>
      <c r="J84" s="174"/>
      <c r="K84" s="174"/>
      <c r="L84" s="174"/>
      <c r="M84" s="174"/>
      <c r="N84" s="174"/>
      <c r="O84" s="174"/>
      <c r="P84" s="174"/>
      <c r="Q84" s="174"/>
      <c r="R84" s="174"/>
      <c r="S84" s="174"/>
    </row>
    <row r="85" spans="1:19" ht="9.75">
      <c r="A85" s="174"/>
      <c r="B85" s="179"/>
      <c r="C85" s="177"/>
      <c r="D85" s="178"/>
      <c r="E85" s="178"/>
      <c r="F85" s="174"/>
      <c r="G85" s="174"/>
      <c r="H85" s="174"/>
      <c r="I85" s="174"/>
      <c r="J85" s="174"/>
      <c r="K85" s="174"/>
      <c r="L85" s="174"/>
      <c r="M85" s="174"/>
      <c r="N85" s="174"/>
      <c r="O85" s="174"/>
      <c r="P85" s="174"/>
      <c r="Q85" s="174"/>
      <c r="R85" s="174"/>
      <c r="S85" s="174"/>
    </row>
    <row r="86" spans="1:19" ht="9.75">
      <c r="A86" s="174"/>
      <c r="B86" s="179"/>
      <c r="C86" s="177"/>
      <c r="D86" s="178"/>
      <c r="E86" s="178"/>
      <c r="F86" s="174"/>
      <c r="G86" s="174"/>
      <c r="H86" s="174"/>
      <c r="I86" s="174"/>
      <c r="J86" s="174"/>
      <c r="K86" s="174"/>
      <c r="L86" s="174"/>
      <c r="M86" s="174"/>
      <c r="N86" s="174"/>
      <c r="O86" s="174"/>
      <c r="P86" s="174"/>
      <c r="Q86" s="174"/>
      <c r="R86" s="174"/>
      <c r="S86" s="174"/>
    </row>
    <row r="87" spans="1:19" ht="9.75">
      <c r="A87" s="174"/>
      <c r="B87" s="179"/>
      <c r="C87" s="177"/>
      <c r="D87" s="178"/>
      <c r="E87" s="178"/>
      <c r="F87" s="174"/>
      <c r="G87" s="174"/>
      <c r="H87" s="174"/>
      <c r="I87" s="174"/>
      <c r="J87" s="174"/>
      <c r="K87" s="174"/>
      <c r="L87" s="174"/>
      <c r="M87" s="174"/>
      <c r="N87" s="174"/>
      <c r="O87" s="174"/>
      <c r="P87" s="174"/>
      <c r="Q87" s="174"/>
      <c r="R87" s="174"/>
      <c r="S87" s="174"/>
    </row>
    <row r="88" spans="1:19" ht="9.75">
      <c r="A88" s="174"/>
      <c r="B88" s="179"/>
      <c r="C88" s="177"/>
      <c r="D88" s="178"/>
      <c r="E88" s="178"/>
      <c r="F88" s="174"/>
      <c r="G88" s="174"/>
      <c r="H88" s="174"/>
      <c r="I88" s="174"/>
      <c r="J88" s="174"/>
      <c r="K88" s="174"/>
      <c r="L88" s="174"/>
      <c r="M88" s="174"/>
      <c r="N88" s="174"/>
      <c r="O88" s="174"/>
      <c r="P88" s="174"/>
      <c r="Q88" s="174"/>
      <c r="R88" s="174"/>
      <c r="S88" s="174"/>
    </row>
    <row r="89" spans="1:19" ht="9.75">
      <c r="A89" s="174"/>
      <c r="B89" s="179"/>
      <c r="C89" s="177"/>
      <c r="D89" s="178"/>
      <c r="E89" s="178"/>
      <c r="F89" s="174"/>
      <c r="G89" s="174"/>
      <c r="H89" s="174"/>
      <c r="I89" s="174"/>
      <c r="J89" s="174"/>
      <c r="K89" s="174"/>
      <c r="L89" s="174"/>
      <c r="M89" s="174"/>
      <c r="N89" s="174"/>
      <c r="O89" s="174"/>
      <c r="P89" s="174"/>
      <c r="Q89" s="174"/>
      <c r="R89" s="174"/>
      <c r="S89" s="174"/>
    </row>
    <row r="90" spans="1:19" ht="9.75">
      <c r="A90" s="174"/>
      <c r="B90" s="179"/>
      <c r="C90" s="177"/>
      <c r="D90" s="178"/>
      <c r="E90" s="178"/>
      <c r="F90" s="174"/>
      <c r="G90" s="174"/>
      <c r="H90" s="174"/>
      <c r="I90" s="174"/>
      <c r="J90" s="174"/>
      <c r="K90" s="174"/>
      <c r="L90" s="174"/>
      <c r="M90" s="174"/>
      <c r="N90" s="174"/>
      <c r="O90" s="174"/>
      <c r="P90" s="174"/>
      <c r="Q90" s="174"/>
      <c r="R90" s="174"/>
      <c r="S90" s="174"/>
    </row>
    <row r="91" spans="1:19" ht="9.75">
      <c r="A91" s="174"/>
      <c r="B91" s="179"/>
      <c r="C91" s="177"/>
      <c r="D91" s="178"/>
      <c r="E91" s="178"/>
      <c r="F91" s="174"/>
      <c r="G91" s="174"/>
      <c r="H91" s="174"/>
      <c r="I91" s="174"/>
      <c r="J91" s="174"/>
      <c r="K91" s="174"/>
      <c r="L91" s="174"/>
      <c r="M91" s="174"/>
      <c r="N91" s="174"/>
      <c r="O91" s="174"/>
      <c r="P91" s="174"/>
      <c r="Q91" s="174"/>
      <c r="R91" s="174"/>
      <c r="S91" s="174"/>
    </row>
    <row r="92" spans="1:19" ht="9.75">
      <c r="A92" s="174"/>
      <c r="B92" s="179"/>
      <c r="C92" s="177"/>
      <c r="D92" s="178"/>
      <c r="E92" s="178"/>
      <c r="F92" s="174"/>
      <c r="G92" s="174"/>
      <c r="H92" s="174"/>
      <c r="I92" s="174"/>
      <c r="J92" s="174"/>
      <c r="K92" s="174"/>
      <c r="L92" s="174"/>
      <c r="M92" s="174"/>
      <c r="N92" s="174"/>
      <c r="O92" s="174"/>
      <c r="P92" s="174"/>
      <c r="Q92" s="174"/>
      <c r="R92" s="174"/>
      <c r="S92" s="174"/>
    </row>
    <row r="93" spans="1:19" ht="9.75">
      <c r="A93" s="174"/>
      <c r="B93" s="179"/>
      <c r="C93" s="177"/>
      <c r="D93" s="178"/>
      <c r="E93" s="178"/>
      <c r="F93" s="174"/>
      <c r="G93" s="174"/>
      <c r="H93" s="174"/>
      <c r="I93" s="174"/>
      <c r="J93" s="174"/>
      <c r="K93" s="174"/>
      <c r="L93" s="174"/>
      <c r="M93" s="174"/>
      <c r="N93" s="174"/>
      <c r="O93" s="174"/>
      <c r="P93" s="174"/>
      <c r="Q93" s="174"/>
      <c r="R93" s="174"/>
      <c r="S93" s="174"/>
    </row>
    <row r="94" spans="1:19" ht="9.75">
      <c r="A94" s="174"/>
      <c r="B94" s="179"/>
      <c r="C94" s="177"/>
      <c r="D94" s="178"/>
      <c r="E94" s="178"/>
      <c r="F94" s="174"/>
      <c r="G94" s="174"/>
      <c r="H94" s="174"/>
      <c r="I94" s="174"/>
      <c r="J94" s="174"/>
      <c r="K94" s="174"/>
      <c r="L94" s="174"/>
      <c r="M94" s="174"/>
      <c r="N94" s="174"/>
      <c r="O94" s="174"/>
      <c r="P94" s="174"/>
      <c r="Q94" s="174"/>
      <c r="R94" s="174"/>
      <c r="S94" s="174"/>
    </row>
    <row r="95" spans="1:19" ht="9.75">
      <c r="A95" s="174"/>
      <c r="B95" s="179"/>
      <c r="C95" s="177"/>
      <c r="D95" s="178"/>
      <c r="E95" s="178"/>
      <c r="F95" s="174"/>
      <c r="G95" s="174"/>
      <c r="H95" s="174"/>
      <c r="I95" s="174"/>
      <c r="J95" s="174"/>
      <c r="K95" s="174"/>
      <c r="L95" s="174"/>
      <c r="M95" s="174"/>
      <c r="N95" s="174"/>
      <c r="O95" s="174"/>
      <c r="P95" s="174"/>
      <c r="Q95" s="174"/>
      <c r="R95" s="174"/>
      <c r="S95" s="174"/>
    </row>
    <row r="96" spans="1:19" ht="9.75">
      <c r="A96" s="174"/>
      <c r="B96" s="179"/>
      <c r="C96" s="177"/>
      <c r="D96" s="178"/>
      <c r="E96" s="178"/>
      <c r="F96" s="174"/>
      <c r="G96" s="174"/>
      <c r="H96" s="174"/>
      <c r="I96" s="174"/>
      <c r="J96" s="174"/>
      <c r="K96" s="174"/>
      <c r="L96" s="174"/>
      <c r="M96" s="174"/>
      <c r="N96" s="174"/>
      <c r="O96" s="174"/>
      <c r="P96" s="174"/>
      <c r="Q96" s="174"/>
      <c r="R96" s="174"/>
      <c r="S96" s="174"/>
    </row>
    <row r="97" spans="1:19" ht="9.75">
      <c r="A97" s="174"/>
      <c r="B97" s="179"/>
      <c r="C97" s="177"/>
      <c r="D97" s="178"/>
      <c r="E97" s="178"/>
      <c r="F97" s="174"/>
      <c r="G97" s="174"/>
      <c r="H97" s="174"/>
      <c r="I97" s="174"/>
      <c r="J97" s="174"/>
      <c r="K97" s="174"/>
      <c r="L97" s="174"/>
      <c r="M97" s="174"/>
      <c r="N97" s="174"/>
      <c r="O97" s="174"/>
      <c r="P97" s="174"/>
      <c r="Q97" s="174"/>
      <c r="R97" s="174"/>
      <c r="S97" s="174"/>
    </row>
    <row r="98" spans="1:19" ht="9.75">
      <c r="A98" s="174"/>
      <c r="B98" s="179"/>
      <c r="C98" s="177"/>
      <c r="D98" s="178"/>
      <c r="E98" s="178"/>
      <c r="F98" s="174"/>
      <c r="G98" s="174"/>
      <c r="H98" s="174"/>
      <c r="I98" s="174"/>
      <c r="J98" s="174"/>
      <c r="K98" s="174"/>
      <c r="L98" s="174"/>
      <c r="M98" s="174"/>
      <c r="N98" s="174"/>
      <c r="O98" s="174"/>
      <c r="P98" s="174"/>
      <c r="Q98" s="174"/>
      <c r="R98" s="174"/>
      <c r="S98" s="174"/>
    </row>
    <row r="99" spans="1:19" ht="9.75">
      <c r="A99" s="174"/>
      <c r="B99" s="179"/>
      <c r="C99" s="177"/>
      <c r="D99" s="178"/>
      <c r="E99" s="178"/>
      <c r="F99" s="174"/>
      <c r="G99" s="174"/>
      <c r="H99" s="174"/>
      <c r="I99" s="174"/>
      <c r="J99" s="174"/>
      <c r="K99" s="174"/>
      <c r="L99" s="174"/>
      <c r="M99" s="174"/>
      <c r="N99" s="174"/>
      <c r="O99" s="174"/>
      <c r="P99" s="174"/>
      <c r="Q99" s="174"/>
      <c r="R99" s="174"/>
      <c r="S99" s="174"/>
    </row>
    <row r="100" spans="1:19" ht="9.75">
      <c r="A100" s="174"/>
      <c r="B100" s="179"/>
      <c r="C100" s="177"/>
      <c r="D100" s="178"/>
      <c r="E100" s="178"/>
      <c r="F100" s="174"/>
      <c r="G100" s="174"/>
      <c r="H100" s="174"/>
      <c r="I100" s="174"/>
      <c r="J100" s="174"/>
      <c r="K100" s="174"/>
      <c r="L100" s="174"/>
      <c r="M100" s="174"/>
      <c r="N100" s="174"/>
      <c r="O100" s="174"/>
      <c r="P100" s="174"/>
      <c r="Q100" s="174"/>
      <c r="R100" s="174"/>
      <c r="S100" s="174"/>
    </row>
    <row r="101" spans="1:19" ht="9.75">
      <c r="A101" s="174"/>
      <c r="B101" s="179"/>
      <c r="C101" s="177"/>
      <c r="D101" s="178"/>
      <c r="E101" s="178"/>
      <c r="F101" s="174"/>
      <c r="G101" s="174"/>
      <c r="H101" s="174"/>
      <c r="I101" s="174"/>
      <c r="J101" s="174"/>
      <c r="K101" s="174"/>
      <c r="L101" s="174"/>
      <c r="M101" s="174"/>
      <c r="N101" s="174"/>
      <c r="O101" s="174"/>
      <c r="P101" s="174"/>
      <c r="Q101" s="174"/>
      <c r="R101" s="174"/>
      <c r="S101" s="174"/>
    </row>
    <row r="102" spans="1:19" ht="9.75">
      <c r="A102" s="174"/>
      <c r="B102" s="179"/>
      <c r="C102" s="177"/>
      <c r="D102" s="178"/>
      <c r="E102" s="178"/>
      <c r="F102" s="174"/>
      <c r="G102" s="174"/>
      <c r="H102" s="174"/>
      <c r="I102" s="174"/>
      <c r="J102" s="174"/>
      <c r="K102" s="174"/>
      <c r="L102" s="174"/>
      <c r="M102" s="174"/>
      <c r="N102" s="174"/>
      <c r="O102" s="174"/>
      <c r="P102" s="174"/>
      <c r="Q102" s="174"/>
      <c r="R102" s="174"/>
      <c r="S102" s="174"/>
    </row>
    <row r="103" spans="1:19" ht="9.75">
      <c r="A103" s="174"/>
      <c r="B103" s="179"/>
      <c r="C103" s="177"/>
      <c r="D103" s="178"/>
      <c r="E103" s="178"/>
      <c r="F103" s="174"/>
      <c r="G103" s="174"/>
      <c r="H103" s="174"/>
      <c r="I103" s="174"/>
      <c r="J103" s="174"/>
      <c r="K103" s="174"/>
      <c r="L103" s="174"/>
      <c r="M103" s="174"/>
      <c r="N103" s="174"/>
      <c r="O103" s="174"/>
      <c r="P103" s="174"/>
      <c r="Q103" s="174"/>
      <c r="R103" s="174"/>
      <c r="S103" s="174"/>
    </row>
    <row r="104" spans="1:19" ht="9.75">
      <c r="A104" s="174"/>
      <c r="B104" s="179"/>
      <c r="C104" s="177"/>
      <c r="D104" s="178"/>
      <c r="E104" s="178"/>
      <c r="F104" s="174"/>
      <c r="G104" s="174"/>
      <c r="H104" s="174"/>
      <c r="I104" s="174"/>
      <c r="J104" s="174"/>
      <c r="K104" s="174"/>
      <c r="L104" s="174"/>
      <c r="M104" s="174"/>
      <c r="N104" s="174"/>
      <c r="O104" s="174"/>
      <c r="P104" s="174"/>
      <c r="Q104" s="174"/>
      <c r="R104" s="174"/>
      <c r="S104" s="174"/>
    </row>
    <row r="105" spans="1:19" ht="9.75">
      <c r="A105" s="174"/>
      <c r="B105" s="179"/>
      <c r="C105" s="177"/>
      <c r="D105" s="178"/>
      <c r="E105" s="178"/>
      <c r="F105" s="174"/>
      <c r="G105" s="174"/>
      <c r="H105" s="174"/>
      <c r="I105" s="174"/>
      <c r="J105" s="174"/>
      <c r="K105" s="174"/>
      <c r="L105" s="174"/>
      <c r="M105" s="174"/>
      <c r="N105" s="174"/>
      <c r="O105" s="174"/>
      <c r="P105" s="174"/>
      <c r="Q105" s="174"/>
      <c r="R105" s="174"/>
      <c r="S105" s="174"/>
    </row>
    <row r="106" spans="1:19" ht="9.75">
      <c r="A106" s="174"/>
      <c r="B106" s="179"/>
      <c r="C106" s="177"/>
      <c r="D106" s="178"/>
      <c r="E106" s="178"/>
      <c r="F106" s="174"/>
      <c r="G106" s="174"/>
      <c r="H106" s="174"/>
      <c r="I106" s="174"/>
      <c r="J106" s="174"/>
      <c r="K106" s="174"/>
      <c r="L106" s="174"/>
      <c r="M106" s="174"/>
      <c r="N106" s="174"/>
      <c r="O106" s="174"/>
      <c r="P106" s="174"/>
      <c r="Q106" s="174"/>
      <c r="R106" s="174"/>
      <c r="S106" s="174"/>
    </row>
    <row r="107" spans="1:19" ht="9.75">
      <c r="A107" s="174"/>
      <c r="B107" s="179"/>
      <c r="C107" s="177"/>
      <c r="D107" s="178"/>
      <c r="E107" s="178"/>
      <c r="F107" s="174"/>
      <c r="G107" s="174"/>
      <c r="H107" s="174"/>
      <c r="I107" s="174"/>
      <c r="J107" s="174"/>
      <c r="K107" s="174"/>
      <c r="L107" s="174"/>
      <c r="M107" s="174"/>
      <c r="N107" s="174"/>
      <c r="O107" s="174"/>
      <c r="P107" s="174"/>
      <c r="Q107" s="174"/>
      <c r="R107" s="174"/>
      <c r="S107" s="174"/>
    </row>
    <row r="108" spans="1:19" ht="9.75">
      <c r="A108" s="174"/>
      <c r="B108" s="179"/>
      <c r="C108" s="177"/>
      <c r="D108" s="178"/>
      <c r="E108" s="178"/>
      <c r="F108" s="174"/>
      <c r="G108" s="174"/>
      <c r="H108" s="174"/>
      <c r="I108" s="174"/>
      <c r="J108" s="174"/>
      <c r="K108" s="174"/>
      <c r="L108" s="174"/>
      <c r="M108" s="174"/>
      <c r="N108" s="174"/>
      <c r="O108" s="174"/>
      <c r="P108" s="174"/>
      <c r="Q108" s="174"/>
      <c r="R108" s="174"/>
      <c r="S108" s="174"/>
    </row>
    <row r="109" spans="1:19" ht="9.75">
      <c r="A109" s="174"/>
      <c r="B109" s="179"/>
      <c r="C109" s="177"/>
      <c r="D109" s="178"/>
      <c r="E109" s="178"/>
      <c r="F109" s="174"/>
      <c r="G109" s="174"/>
      <c r="H109" s="174"/>
      <c r="I109" s="174"/>
      <c r="J109" s="174"/>
      <c r="K109" s="174"/>
      <c r="L109" s="174"/>
      <c r="M109" s="174"/>
      <c r="N109" s="174"/>
      <c r="O109" s="174"/>
      <c r="P109" s="174"/>
      <c r="Q109" s="174"/>
      <c r="R109" s="174"/>
      <c r="S109" s="174"/>
    </row>
    <row r="110" spans="1:19" ht="9.75">
      <c r="A110" s="174"/>
      <c r="B110" s="179"/>
      <c r="C110" s="177"/>
      <c r="D110" s="178"/>
      <c r="E110" s="178"/>
      <c r="F110" s="174"/>
      <c r="G110" s="174"/>
      <c r="H110" s="174"/>
      <c r="I110" s="174"/>
      <c r="J110" s="174"/>
      <c r="K110" s="174"/>
      <c r="L110" s="174"/>
      <c r="M110" s="174"/>
      <c r="N110" s="174"/>
      <c r="O110" s="174"/>
      <c r="P110" s="174"/>
      <c r="Q110" s="174"/>
      <c r="R110" s="174"/>
      <c r="S110" s="174"/>
    </row>
    <row r="111" spans="1:19" ht="9.75">
      <c r="A111" s="174"/>
      <c r="B111" s="179"/>
      <c r="C111" s="177"/>
      <c r="D111" s="178"/>
      <c r="E111" s="178"/>
      <c r="F111" s="174"/>
      <c r="G111" s="174"/>
      <c r="H111" s="174"/>
      <c r="I111" s="174"/>
      <c r="J111" s="174"/>
      <c r="K111" s="174"/>
      <c r="L111" s="174"/>
      <c r="M111" s="174"/>
      <c r="N111" s="174"/>
      <c r="O111" s="174"/>
      <c r="P111" s="174"/>
      <c r="Q111" s="174"/>
      <c r="R111" s="174"/>
      <c r="S111" s="174"/>
    </row>
    <row r="112" spans="1:19" ht="9.75">
      <c r="A112" s="174"/>
      <c r="B112" s="179"/>
      <c r="C112" s="177"/>
      <c r="D112" s="178"/>
      <c r="E112" s="178"/>
      <c r="F112" s="174"/>
      <c r="G112" s="174"/>
      <c r="H112" s="174"/>
      <c r="I112" s="174"/>
      <c r="J112" s="174"/>
      <c r="K112" s="174"/>
      <c r="L112" s="174"/>
      <c r="M112" s="174"/>
      <c r="N112" s="174"/>
      <c r="O112" s="174"/>
      <c r="P112" s="174"/>
      <c r="Q112" s="174"/>
      <c r="R112" s="174"/>
      <c r="S112" s="174"/>
    </row>
    <row r="113" spans="1:19" ht="9.75">
      <c r="A113" s="174"/>
      <c r="B113" s="179"/>
      <c r="C113" s="177"/>
      <c r="D113" s="178"/>
      <c r="E113" s="178"/>
      <c r="F113" s="174"/>
      <c r="G113" s="174"/>
      <c r="H113" s="174"/>
      <c r="I113" s="174"/>
      <c r="J113" s="174"/>
      <c r="K113" s="174"/>
      <c r="L113" s="174"/>
      <c r="M113" s="174"/>
      <c r="N113" s="174"/>
      <c r="O113" s="174"/>
      <c r="P113" s="174"/>
      <c r="Q113" s="174"/>
      <c r="R113" s="174"/>
      <c r="S113" s="174"/>
    </row>
    <row r="114" spans="1:19" ht="9.75">
      <c r="A114" s="174"/>
      <c r="B114" s="179"/>
      <c r="C114" s="177"/>
      <c r="D114" s="178"/>
      <c r="E114" s="178"/>
      <c r="F114" s="174"/>
      <c r="G114" s="174"/>
      <c r="H114" s="174"/>
      <c r="I114" s="174"/>
      <c r="J114" s="174"/>
      <c r="K114" s="174"/>
      <c r="L114" s="174"/>
      <c r="M114" s="174"/>
      <c r="N114" s="174"/>
      <c r="O114" s="174"/>
      <c r="P114" s="174"/>
      <c r="Q114" s="174"/>
      <c r="R114" s="174"/>
      <c r="S114" s="174"/>
    </row>
    <row r="115" spans="1:19" ht="9.75">
      <c r="A115" s="174"/>
      <c r="B115" s="179"/>
      <c r="C115" s="177"/>
      <c r="D115" s="178"/>
      <c r="E115" s="178"/>
      <c r="F115" s="174"/>
      <c r="G115" s="174"/>
      <c r="H115" s="174"/>
      <c r="I115" s="174"/>
      <c r="J115" s="174"/>
      <c r="K115" s="174"/>
      <c r="L115" s="174"/>
      <c r="M115" s="174"/>
      <c r="N115" s="174"/>
      <c r="O115" s="174"/>
      <c r="P115" s="174"/>
      <c r="Q115" s="174"/>
      <c r="R115" s="174"/>
      <c r="S115" s="174"/>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F25:H25"/>
    <mergeCell ref="I25:K25"/>
    <mergeCell ref="L25:M25"/>
    <mergeCell ref="F26:H26"/>
    <mergeCell ref="I26:K26"/>
    <mergeCell ref="L26:M26"/>
    <mergeCell ref="F23:H23"/>
    <mergeCell ref="I23:K23"/>
    <mergeCell ref="L23:M23"/>
    <mergeCell ref="F24:H24"/>
    <mergeCell ref="I24:K24"/>
    <mergeCell ref="L24:M24"/>
    <mergeCell ref="F21:H21"/>
    <mergeCell ref="I21:K21"/>
    <mergeCell ref="L21:M21"/>
    <mergeCell ref="F22:H22"/>
    <mergeCell ref="I22:K22"/>
    <mergeCell ref="L22:M22"/>
    <mergeCell ref="F19:H19"/>
    <mergeCell ref="I19:K19"/>
    <mergeCell ref="L19:M19"/>
    <mergeCell ref="F20:H20"/>
    <mergeCell ref="I20:K20"/>
    <mergeCell ref="L20:M20"/>
    <mergeCell ref="F17:H17"/>
    <mergeCell ref="I17:K17"/>
    <mergeCell ref="L17:M17"/>
    <mergeCell ref="F18:H18"/>
    <mergeCell ref="I18:K18"/>
    <mergeCell ref="L18:M18"/>
    <mergeCell ref="F15:H15"/>
    <mergeCell ref="I15:K15"/>
    <mergeCell ref="L15:M15"/>
    <mergeCell ref="F16:H16"/>
    <mergeCell ref="I16:K16"/>
    <mergeCell ref="L16:M16"/>
    <mergeCell ref="F13:H13"/>
    <mergeCell ref="I13:K13"/>
    <mergeCell ref="L13:M13"/>
    <mergeCell ref="F14:H14"/>
    <mergeCell ref="I14:K14"/>
    <mergeCell ref="L14:M14"/>
    <mergeCell ref="I11:K11"/>
    <mergeCell ref="L11:M11"/>
    <mergeCell ref="F12:H12"/>
    <mergeCell ref="I12:K12"/>
    <mergeCell ref="L12:M12"/>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I9:K9"/>
    <mergeCell ref="L9:M9"/>
    <mergeCell ref="F10:H10"/>
    <mergeCell ref="I10:K10"/>
    <mergeCell ref="L10:M10"/>
    <mergeCell ref="C9:D9"/>
    <mergeCell ref="C10:D10"/>
    <mergeCell ref="C11:D11"/>
    <mergeCell ref="F9:H9"/>
    <mergeCell ref="F11:H11"/>
    <mergeCell ref="A73:B73"/>
    <mergeCell ref="F7:H8"/>
    <mergeCell ref="I7:K8"/>
    <mergeCell ref="C12:D12"/>
    <mergeCell ref="C13:D13"/>
    <mergeCell ref="C14:D14"/>
    <mergeCell ref="C15:D15"/>
    <mergeCell ref="C16:D16"/>
    <mergeCell ref="C17:D17"/>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R7:S8"/>
    <mergeCell ref="A1:S1"/>
    <mergeCell ref="A5:B5"/>
    <mergeCell ref="A7:B8"/>
    <mergeCell ref="A3:B3"/>
    <mergeCell ref="A4:B4"/>
    <mergeCell ref="L7:M8"/>
    <mergeCell ref="N9:O9"/>
    <mergeCell ref="P9:Q9"/>
    <mergeCell ref="R9:S9"/>
    <mergeCell ref="N10:O10"/>
    <mergeCell ref="P10:Q10"/>
    <mergeCell ref="R10:S10"/>
    <mergeCell ref="N11:O11"/>
    <mergeCell ref="P11:Q11"/>
    <mergeCell ref="R11:S11"/>
    <mergeCell ref="N12:O12"/>
    <mergeCell ref="P12:Q12"/>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selection activeCell="A19" sqref="A19:B19"/>
    </sheetView>
  </sheetViews>
  <sheetFormatPr defaultColWidth="9.140625" defaultRowHeight="12.75"/>
  <cols>
    <col min="1" max="1" width="5.140625" style="54" customWidth="1"/>
    <col min="2" max="2" width="42.57421875" style="63" customWidth="1"/>
    <col min="3" max="3" width="4.7109375" style="61" customWidth="1"/>
    <col min="4" max="5" width="12.8515625" style="54" customWidth="1"/>
    <col min="6" max="11" width="9.140625" style="174" customWidth="1"/>
    <col min="12" max="16384" width="9.140625" style="54" customWidth="1"/>
  </cols>
  <sheetData>
    <row r="1" spans="1:11" s="53" customFormat="1" ht="12" thickBot="1">
      <c r="A1" s="723" t="s">
        <v>635</v>
      </c>
      <c r="B1" s="723"/>
      <c r="C1" s="723"/>
      <c r="D1" s="723"/>
      <c r="E1" s="723"/>
      <c r="F1" s="173"/>
      <c r="G1" s="173"/>
      <c r="H1" s="173"/>
      <c r="I1" s="173"/>
      <c r="J1" s="173"/>
      <c r="K1" s="173"/>
    </row>
    <row r="2" spans="1:11" s="53" customFormat="1" ht="15.75">
      <c r="A2" s="724" t="s">
        <v>353</v>
      </c>
      <c r="B2" s="725"/>
      <c r="C2" s="733"/>
      <c r="D2" s="835"/>
      <c r="E2" s="836"/>
      <c r="F2" s="173"/>
      <c r="G2" s="173"/>
      <c r="H2" s="173"/>
      <c r="I2" s="173"/>
      <c r="J2" s="173"/>
      <c r="K2" s="173"/>
    </row>
    <row r="3" spans="1:5" ht="10.5" customHeight="1">
      <c r="A3" s="724" t="s">
        <v>354</v>
      </c>
      <c r="B3" s="725"/>
      <c r="C3" s="733"/>
      <c r="D3" s="835"/>
      <c r="E3" s="836"/>
    </row>
    <row r="4" spans="1:5" ht="15.75">
      <c r="A4" s="724" t="s">
        <v>521</v>
      </c>
      <c r="B4" s="725"/>
      <c r="C4" s="661" t="str">
        <f>IF(ISBLANK(Ročná_správa!B12),"  ",Ročná_správa!B12)</f>
        <v>STP akciová spoločnosť Michalovce</v>
      </c>
      <c r="D4" s="726"/>
      <c r="E4" s="727"/>
    </row>
    <row r="5" spans="1:5" ht="15.75">
      <c r="A5" s="724" t="s">
        <v>265</v>
      </c>
      <c r="B5" s="730"/>
      <c r="C5" s="661" t="str">
        <f>IF(ISBLANK(Ročná_správa!E6),"  ",Ročná_správa!E6)</f>
        <v>31650058</v>
      </c>
      <c r="D5" s="736"/>
      <c r="E5" s="737"/>
    </row>
    <row r="6" spans="1:5" ht="11.25" customHeight="1">
      <c r="A6" s="55"/>
      <c r="B6" s="56"/>
      <c r="C6" s="57"/>
      <c r="D6" s="55"/>
      <c r="E6" s="55"/>
    </row>
    <row r="7" spans="1:5" ht="9.75">
      <c r="A7" s="837" t="s">
        <v>486</v>
      </c>
      <c r="B7" s="838"/>
      <c r="C7" s="731" t="s">
        <v>664</v>
      </c>
      <c r="D7" s="843" t="s">
        <v>488</v>
      </c>
      <c r="E7" s="843" t="s">
        <v>284</v>
      </c>
    </row>
    <row r="8" spans="1:5" ht="46.5" customHeight="1">
      <c r="A8" s="839"/>
      <c r="B8" s="840"/>
      <c r="C8" s="731"/>
      <c r="D8" s="844"/>
      <c r="E8" s="844" t="s">
        <v>142</v>
      </c>
    </row>
    <row r="9" spans="1:5" ht="12.75">
      <c r="A9" s="841"/>
      <c r="B9" s="842"/>
      <c r="C9" s="142"/>
      <c r="D9" s="172"/>
      <c r="E9" s="172"/>
    </row>
    <row r="10" spans="1:5" ht="12.75">
      <c r="A10" s="841"/>
      <c r="B10" s="842"/>
      <c r="C10" s="142"/>
      <c r="D10" s="1"/>
      <c r="E10" s="1"/>
    </row>
    <row r="11" spans="1:5" ht="12.75">
      <c r="A11" s="841"/>
      <c r="B11" s="842"/>
      <c r="C11" s="142"/>
      <c r="D11" s="172"/>
      <c r="E11" s="172"/>
    </row>
    <row r="12" spans="1:5" ht="12.75">
      <c r="A12" s="841"/>
      <c r="B12" s="842"/>
      <c r="C12" s="142"/>
      <c r="D12" s="172"/>
      <c r="E12" s="172"/>
    </row>
    <row r="13" spans="1:5" ht="12.75">
      <c r="A13" s="841"/>
      <c r="B13" s="842"/>
      <c r="C13" s="142"/>
      <c r="D13" s="1"/>
      <c r="E13" s="1"/>
    </row>
    <row r="14" spans="1:5" ht="12.75">
      <c r="A14" s="841"/>
      <c r="B14" s="842"/>
      <c r="C14" s="142"/>
      <c r="D14" s="1"/>
      <c r="E14" s="1"/>
    </row>
    <row r="15" spans="1:5" ht="12.75">
      <c r="A15" s="841"/>
      <c r="B15" s="842"/>
      <c r="C15" s="142"/>
      <c r="D15" s="1"/>
      <c r="E15" s="1"/>
    </row>
    <row r="16" spans="1:5" ht="12.75">
      <c r="A16" s="841"/>
      <c r="B16" s="842"/>
      <c r="C16" s="142"/>
      <c r="D16" s="1"/>
      <c r="E16" s="1"/>
    </row>
    <row r="17" spans="1:5" ht="12.75">
      <c r="A17" s="841"/>
      <c r="B17" s="842"/>
      <c r="C17" s="142"/>
      <c r="D17" s="1"/>
      <c r="E17" s="1"/>
    </row>
    <row r="18" spans="1:5" ht="12.75">
      <c r="A18" s="841"/>
      <c r="B18" s="842"/>
      <c r="C18" s="142"/>
      <c r="D18" s="1"/>
      <c r="E18" s="1"/>
    </row>
    <row r="19" spans="1:5" ht="12.75">
      <c r="A19" s="841"/>
      <c r="B19" s="842"/>
      <c r="C19" s="142"/>
      <c r="D19" s="1"/>
      <c r="E19" s="1"/>
    </row>
    <row r="20" spans="1:5" ht="12.75">
      <c r="A20" s="841"/>
      <c r="B20" s="842"/>
      <c r="C20" s="142"/>
      <c r="D20" s="1"/>
      <c r="E20" s="1"/>
    </row>
    <row r="21" spans="1:5" ht="12.75">
      <c r="A21" s="841"/>
      <c r="B21" s="842"/>
      <c r="C21" s="142"/>
      <c r="D21" s="172"/>
      <c r="E21" s="172"/>
    </row>
    <row r="22" spans="1:5" ht="12.75">
      <c r="A22" s="841"/>
      <c r="B22" s="842"/>
      <c r="C22" s="142"/>
      <c r="D22" s="1"/>
      <c r="E22" s="1"/>
    </row>
    <row r="23" spans="1:5" ht="12.75">
      <c r="A23" s="841"/>
      <c r="B23" s="842"/>
      <c r="C23" s="142"/>
      <c r="D23" s="1"/>
      <c r="E23" s="1"/>
    </row>
    <row r="24" spans="1:5" ht="12.75">
      <c r="A24" s="841"/>
      <c r="B24" s="842"/>
      <c r="C24" s="142"/>
      <c r="D24" s="1"/>
      <c r="E24" s="1"/>
    </row>
    <row r="25" spans="1:5" ht="12.75">
      <c r="A25" s="841"/>
      <c r="B25" s="842"/>
      <c r="C25" s="142"/>
      <c r="D25" s="1"/>
      <c r="E25" s="1"/>
    </row>
    <row r="26" spans="1:5" ht="12.75">
      <c r="A26" s="841"/>
      <c r="B26" s="842"/>
      <c r="C26" s="142"/>
      <c r="D26" s="1"/>
      <c r="E26" s="1"/>
    </row>
    <row r="27" spans="1:5" ht="12.75">
      <c r="A27" s="841"/>
      <c r="B27" s="842"/>
      <c r="C27" s="142"/>
      <c r="D27" s="1"/>
      <c r="E27" s="1"/>
    </row>
    <row r="28" spans="1:5" ht="12.75">
      <c r="A28" s="841"/>
      <c r="B28" s="842"/>
      <c r="C28" s="142"/>
      <c r="D28" s="1"/>
      <c r="E28" s="1"/>
    </row>
    <row r="29" spans="1:5" ht="12.75">
      <c r="A29" s="841"/>
      <c r="B29" s="842"/>
      <c r="C29" s="142"/>
      <c r="D29" s="1"/>
      <c r="E29" s="1"/>
    </row>
    <row r="30" spans="1:5" ht="12.75">
      <c r="A30" s="841"/>
      <c r="B30" s="842"/>
      <c r="C30" s="142"/>
      <c r="D30" s="1"/>
      <c r="E30" s="1"/>
    </row>
    <row r="31" spans="1:5" ht="12.75">
      <c r="A31" s="841"/>
      <c r="B31" s="842"/>
      <c r="C31" s="142"/>
      <c r="D31" s="172"/>
      <c r="E31" s="172"/>
    </row>
    <row r="32" spans="1:5" ht="12.75">
      <c r="A32" s="841"/>
      <c r="B32" s="842"/>
      <c r="C32" s="142"/>
      <c r="D32" s="1"/>
      <c r="E32" s="1"/>
    </row>
    <row r="33" spans="1:5" ht="12.75">
      <c r="A33" s="841"/>
      <c r="B33" s="842"/>
      <c r="C33" s="142"/>
      <c r="D33" s="1"/>
      <c r="E33" s="1"/>
    </row>
    <row r="34" spans="1:5" ht="12.75">
      <c r="A34" s="841"/>
      <c r="B34" s="842"/>
      <c r="C34" s="142"/>
      <c r="D34" s="1"/>
      <c r="E34" s="1"/>
    </row>
    <row r="35" spans="1:5" ht="12.75">
      <c r="A35" s="841"/>
      <c r="B35" s="842"/>
      <c r="C35" s="142"/>
      <c r="D35" s="1"/>
      <c r="E35" s="1"/>
    </row>
    <row r="36" spans="1:5" ht="12.75">
      <c r="A36" s="841"/>
      <c r="B36" s="842"/>
      <c r="C36" s="142"/>
      <c r="D36" s="1"/>
      <c r="E36" s="1"/>
    </row>
    <row r="37" spans="1:5" ht="12.75">
      <c r="A37" s="841"/>
      <c r="B37" s="842"/>
      <c r="C37" s="142"/>
      <c r="D37" s="1"/>
      <c r="E37" s="1"/>
    </row>
    <row r="38" spans="1:5" ht="12.75">
      <c r="A38" s="841"/>
      <c r="B38" s="842"/>
      <c r="C38" s="142"/>
      <c r="D38" s="1"/>
      <c r="E38" s="1"/>
    </row>
    <row r="39" spans="1:5" ht="12.75">
      <c r="A39" s="841"/>
      <c r="B39" s="842"/>
      <c r="C39" s="142"/>
      <c r="D39" s="1"/>
      <c r="E39" s="1"/>
    </row>
    <row r="40" spans="1:5" ht="12.75">
      <c r="A40" s="841"/>
      <c r="B40" s="842"/>
      <c r="C40" s="142"/>
      <c r="D40" s="172"/>
      <c r="E40" s="172"/>
    </row>
    <row r="41" spans="1:5" ht="12.75">
      <c r="A41" s="841"/>
      <c r="B41" s="842"/>
      <c r="C41" s="142"/>
      <c r="D41" s="172"/>
      <c r="E41" s="172"/>
    </row>
    <row r="42" spans="1:5" ht="12.75">
      <c r="A42" s="841"/>
      <c r="B42" s="842"/>
      <c r="C42" s="142"/>
      <c r="D42" s="1"/>
      <c r="E42" s="1"/>
    </row>
    <row r="43" spans="1:5" ht="12.75">
      <c r="A43" s="841"/>
      <c r="B43" s="842"/>
      <c r="C43" s="142"/>
      <c r="D43" s="1"/>
      <c r="E43" s="1"/>
    </row>
    <row r="44" spans="1:5" ht="12.75">
      <c r="A44" s="841"/>
      <c r="B44" s="842"/>
      <c r="C44" s="142"/>
      <c r="D44" s="1"/>
      <c r="E44" s="1"/>
    </row>
    <row r="45" spans="1:5" ht="12.75">
      <c r="A45" s="841"/>
      <c r="B45" s="842"/>
      <c r="C45" s="142"/>
      <c r="D45" s="1"/>
      <c r="E45" s="1"/>
    </row>
    <row r="46" spans="1:5" ht="12.75">
      <c r="A46" s="841"/>
      <c r="B46" s="842"/>
      <c r="C46" s="142"/>
      <c r="D46" s="1"/>
      <c r="E46" s="1"/>
    </row>
    <row r="47" spans="1:5" ht="12.75">
      <c r="A47" s="841"/>
      <c r="B47" s="842"/>
      <c r="C47" s="142"/>
      <c r="D47" s="1"/>
      <c r="E47" s="1"/>
    </row>
    <row r="48" spans="1:5" ht="12.75">
      <c r="A48" s="841"/>
      <c r="B48" s="842"/>
      <c r="C48" s="142"/>
      <c r="D48" s="1"/>
      <c r="E48" s="1"/>
    </row>
    <row r="49" spans="1:5" ht="12.75">
      <c r="A49" s="841"/>
      <c r="B49" s="842"/>
      <c r="C49" s="142"/>
      <c r="D49" s="172"/>
      <c r="E49" s="172"/>
    </row>
    <row r="50" spans="1:5" ht="12.75">
      <c r="A50" s="841"/>
      <c r="B50" s="842"/>
      <c r="C50" s="142"/>
      <c r="D50" s="1"/>
      <c r="E50" s="1"/>
    </row>
    <row r="51" spans="1:5" ht="12.75">
      <c r="A51" s="841"/>
      <c r="B51" s="842"/>
      <c r="C51" s="142"/>
      <c r="D51" s="1"/>
      <c r="E51" s="1"/>
    </row>
    <row r="52" spans="1:5" ht="12.75">
      <c r="A52" s="841"/>
      <c r="B52" s="842"/>
      <c r="C52" s="142"/>
      <c r="D52" s="1"/>
      <c r="E52" s="1"/>
    </row>
    <row r="53" spans="1:5" ht="12.75">
      <c r="A53" s="841"/>
      <c r="B53" s="842"/>
      <c r="C53" s="142"/>
      <c r="D53" s="1"/>
      <c r="E53" s="1"/>
    </row>
    <row r="54" spans="1:5" ht="12.75">
      <c r="A54" s="841"/>
      <c r="B54" s="842"/>
      <c r="C54" s="142"/>
      <c r="D54" s="1"/>
      <c r="E54" s="1"/>
    </row>
    <row r="55" spans="1:5" ht="12.75">
      <c r="A55" s="841"/>
      <c r="B55" s="842"/>
      <c r="C55" s="142"/>
      <c r="D55" s="1"/>
      <c r="E55" s="1"/>
    </row>
    <row r="56" spans="1:5" ht="12.75">
      <c r="A56" s="841"/>
      <c r="B56" s="842"/>
      <c r="C56" s="142"/>
      <c r="D56" s="172"/>
      <c r="E56" s="172"/>
    </row>
    <row r="57" spans="1:5" ht="12.75">
      <c r="A57" s="841"/>
      <c r="B57" s="842"/>
      <c r="C57" s="142"/>
      <c r="D57" s="1"/>
      <c r="E57" s="1"/>
    </row>
    <row r="58" spans="1:5" ht="12.75">
      <c r="A58" s="841"/>
      <c r="B58" s="842"/>
      <c r="C58" s="142"/>
      <c r="D58" s="1"/>
      <c r="E58" s="1"/>
    </row>
    <row r="59" spans="1:5" ht="12.75">
      <c r="A59" s="841"/>
      <c r="B59" s="842"/>
      <c r="C59" s="142"/>
      <c r="D59" s="1"/>
      <c r="E59" s="1"/>
    </row>
    <row r="60" spans="1:5" ht="12.75">
      <c r="A60" s="841"/>
      <c r="B60" s="842"/>
      <c r="C60" s="142"/>
      <c r="D60" s="1"/>
      <c r="E60" s="1"/>
    </row>
    <row r="61" spans="1:5" ht="12.75">
      <c r="A61" s="841"/>
      <c r="B61" s="842"/>
      <c r="C61" s="142"/>
      <c r="D61" s="1"/>
      <c r="E61" s="1"/>
    </row>
    <row r="62" spans="1:5" ht="12.75">
      <c r="A62" s="841"/>
      <c r="B62" s="842"/>
      <c r="C62" s="142"/>
      <c r="D62" s="1"/>
      <c r="E62" s="1"/>
    </row>
    <row r="63" spans="1:5" ht="12.75">
      <c r="A63" s="841"/>
      <c r="B63" s="842"/>
      <c r="C63" s="142"/>
      <c r="D63" s="1"/>
      <c r="E63" s="1"/>
    </row>
    <row r="64" spans="1:5" ht="12.75">
      <c r="A64" s="841"/>
      <c r="B64" s="842"/>
      <c r="C64" s="142"/>
      <c r="D64" s="172"/>
      <c r="E64" s="172"/>
    </row>
    <row r="65" spans="1:5" ht="12.75">
      <c r="A65" s="841"/>
      <c r="B65" s="842"/>
      <c r="C65" s="142"/>
      <c r="D65" s="1"/>
      <c r="E65" s="1"/>
    </row>
    <row r="66" spans="1:5" ht="12.75">
      <c r="A66" s="841"/>
      <c r="B66" s="842"/>
      <c r="C66" s="142"/>
      <c r="D66" s="1"/>
      <c r="E66" s="1"/>
    </row>
    <row r="67" spans="1:5" ht="12.75">
      <c r="A67" s="841"/>
      <c r="B67" s="842"/>
      <c r="C67" s="142"/>
      <c r="D67" s="1"/>
      <c r="E67" s="1"/>
    </row>
    <row r="68" spans="1:5" ht="12.75">
      <c r="A68" s="841"/>
      <c r="B68" s="842"/>
      <c r="C68" s="142"/>
      <c r="D68" s="1"/>
      <c r="E68" s="1"/>
    </row>
    <row r="69" spans="1:5" ht="12.75">
      <c r="A69" s="841"/>
      <c r="B69" s="842"/>
      <c r="C69" s="142"/>
      <c r="D69" s="1"/>
      <c r="E69" s="1"/>
    </row>
    <row r="70" spans="1:5" ht="12.75">
      <c r="A70" s="841"/>
      <c r="B70" s="842"/>
      <c r="C70" s="142"/>
      <c r="D70" s="172"/>
      <c r="E70" s="172"/>
    </row>
    <row r="71" spans="1:5" ht="12.75">
      <c r="A71" s="841"/>
      <c r="B71" s="842"/>
      <c r="C71" s="142"/>
      <c r="D71" s="1"/>
      <c r="E71" s="1"/>
    </row>
    <row r="72" spans="1:5" ht="12.75">
      <c r="A72" s="841"/>
      <c r="B72" s="842"/>
      <c r="C72" s="142"/>
      <c r="D72" s="1"/>
      <c r="E72" s="1"/>
    </row>
    <row r="73" spans="1:5" ht="12.75">
      <c r="A73" s="841"/>
      <c r="B73" s="842"/>
      <c r="C73" s="142"/>
      <c r="D73" s="172"/>
      <c r="E73" s="172"/>
    </row>
    <row r="74" spans="1:5" ht="9.75">
      <c r="A74" s="174"/>
      <c r="B74" s="176"/>
      <c r="C74" s="177"/>
      <c r="D74" s="178"/>
      <c r="E74" s="178"/>
    </row>
    <row r="75" spans="1:5" ht="9.75">
      <c r="A75" s="174"/>
      <c r="B75" s="179"/>
      <c r="C75" s="177"/>
      <c r="D75" s="178"/>
      <c r="E75" s="178"/>
    </row>
    <row r="76" spans="1:5" ht="9.75">
      <c r="A76" s="174"/>
      <c r="B76" s="179"/>
      <c r="C76" s="177"/>
      <c r="D76" s="178"/>
      <c r="E76" s="178"/>
    </row>
    <row r="77" spans="1:5" ht="9.75">
      <c r="A77" s="174"/>
      <c r="B77" s="179"/>
      <c r="C77" s="177"/>
      <c r="D77" s="178"/>
      <c r="E77" s="178"/>
    </row>
    <row r="78" spans="1:5" ht="9.75">
      <c r="A78" s="174"/>
      <c r="B78" s="179"/>
      <c r="C78" s="177"/>
      <c r="D78" s="178"/>
      <c r="E78" s="178"/>
    </row>
    <row r="79" spans="1:5" ht="9.75">
      <c r="A79" s="174"/>
      <c r="B79" s="179"/>
      <c r="C79" s="177"/>
      <c r="D79" s="178"/>
      <c r="E79" s="178"/>
    </row>
    <row r="80" spans="1:5" ht="9.75">
      <c r="A80" s="174"/>
      <c r="B80" s="179"/>
      <c r="C80" s="177"/>
      <c r="D80" s="178"/>
      <c r="E80" s="178"/>
    </row>
    <row r="81" spans="2:5" s="174" customFormat="1" ht="9.75">
      <c r="B81" s="179"/>
      <c r="C81" s="177"/>
      <c r="D81" s="178"/>
      <c r="E81" s="178"/>
    </row>
    <row r="82" spans="2:5" s="174" customFormat="1" ht="9.75">
      <c r="B82" s="179"/>
      <c r="C82" s="177"/>
      <c r="D82" s="178"/>
      <c r="E82" s="178"/>
    </row>
    <row r="83" spans="2:5" s="174" customFormat="1" ht="9.75">
      <c r="B83" s="179"/>
      <c r="C83" s="177"/>
      <c r="D83" s="178"/>
      <c r="E83" s="178"/>
    </row>
    <row r="84" spans="2:5" s="174" customFormat="1" ht="9.75">
      <c r="B84" s="179"/>
      <c r="C84" s="177"/>
      <c r="D84" s="178"/>
      <c r="E84" s="178"/>
    </row>
    <row r="85" spans="2:5" s="174" customFormat="1" ht="9.75">
      <c r="B85" s="179"/>
      <c r="C85" s="177"/>
      <c r="D85" s="178"/>
      <c r="E85" s="178"/>
    </row>
    <row r="86" spans="2:5" s="174" customFormat="1" ht="9.75">
      <c r="B86" s="179"/>
      <c r="C86" s="177"/>
      <c r="D86" s="178"/>
      <c r="E86" s="178"/>
    </row>
    <row r="87" spans="2:5" s="174" customFormat="1" ht="9.75">
      <c r="B87" s="179"/>
      <c r="C87" s="177"/>
      <c r="D87" s="178"/>
      <c r="E87" s="178"/>
    </row>
    <row r="88" spans="2:5" s="174" customFormat="1" ht="9.75">
      <c r="B88" s="179"/>
      <c r="C88" s="177"/>
      <c r="D88" s="178"/>
      <c r="E88" s="178"/>
    </row>
    <row r="89" spans="2:5" s="174" customFormat="1" ht="9.75">
      <c r="B89" s="179"/>
      <c r="C89" s="177"/>
      <c r="D89" s="178"/>
      <c r="E89" s="178"/>
    </row>
    <row r="90" spans="2:5" s="174" customFormat="1" ht="9.75">
      <c r="B90" s="179"/>
      <c r="C90" s="177"/>
      <c r="D90" s="178"/>
      <c r="E90" s="178"/>
    </row>
    <row r="91" spans="2:5" s="174" customFormat="1" ht="9.75">
      <c r="B91" s="179"/>
      <c r="C91" s="177"/>
      <c r="D91" s="178"/>
      <c r="E91" s="178"/>
    </row>
    <row r="92" spans="2:5" s="174" customFormat="1" ht="9.75">
      <c r="B92" s="179"/>
      <c r="C92" s="177"/>
      <c r="D92" s="178"/>
      <c r="E92" s="178"/>
    </row>
    <row r="93" spans="2:5" s="174" customFormat="1" ht="9.75">
      <c r="B93" s="179"/>
      <c r="C93" s="177"/>
      <c r="D93" s="178"/>
      <c r="E93" s="178"/>
    </row>
    <row r="94" spans="2:5" s="174" customFormat="1" ht="9.75">
      <c r="B94" s="179"/>
      <c r="C94" s="177"/>
      <c r="D94" s="178"/>
      <c r="E94" s="178"/>
    </row>
    <row r="95" spans="2:5" s="174" customFormat="1" ht="9.75">
      <c r="B95" s="179"/>
      <c r="C95" s="177"/>
      <c r="D95" s="178"/>
      <c r="E95" s="178"/>
    </row>
    <row r="96" spans="2:5" s="174" customFormat="1" ht="9.75">
      <c r="B96" s="179"/>
      <c r="C96" s="177"/>
      <c r="D96" s="178"/>
      <c r="E96" s="178"/>
    </row>
    <row r="97" spans="2:5" s="174" customFormat="1" ht="9.75">
      <c r="B97" s="179"/>
      <c r="C97" s="177"/>
      <c r="D97" s="178"/>
      <c r="E97" s="178"/>
    </row>
    <row r="98" spans="2:5" s="174" customFormat="1" ht="9.75">
      <c r="B98" s="179"/>
      <c r="C98" s="177"/>
      <c r="D98" s="178"/>
      <c r="E98" s="178"/>
    </row>
    <row r="99" spans="2:5" s="174" customFormat="1" ht="9.75">
      <c r="B99" s="179"/>
      <c r="C99" s="177"/>
      <c r="D99" s="178"/>
      <c r="E99" s="178"/>
    </row>
    <row r="100" spans="2:5" s="174" customFormat="1" ht="9.75">
      <c r="B100" s="179"/>
      <c r="C100" s="177"/>
      <c r="D100" s="178"/>
      <c r="E100" s="178"/>
    </row>
    <row r="101" spans="2:5" s="174" customFormat="1" ht="9.75">
      <c r="B101" s="179"/>
      <c r="C101" s="177"/>
      <c r="D101" s="178"/>
      <c r="E101" s="178"/>
    </row>
    <row r="102" spans="2:5" s="174" customFormat="1" ht="9.75">
      <c r="B102" s="179"/>
      <c r="C102" s="177"/>
      <c r="D102" s="178"/>
      <c r="E102" s="178"/>
    </row>
    <row r="103" spans="2:5" s="174" customFormat="1" ht="9.75">
      <c r="B103" s="179"/>
      <c r="C103" s="177"/>
      <c r="D103" s="178"/>
      <c r="E103" s="178"/>
    </row>
    <row r="104" spans="2:5" s="174" customFormat="1" ht="9.75">
      <c r="B104" s="179"/>
      <c r="C104" s="177"/>
      <c r="D104" s="178"/>
      <c r="E104" s="178"/>
    </row>
    <row r="105" spans="4:5" ht="9.75">
      <c r="D105" s="62"/>
      <c r="E105" s="62"/>
    </row>
    <row r="106" spans="4:5" ht="9.75">
      <c r="D106" s="62"/>
      <c r="E106" s="62"/>
    </row>
    <row r="107" spans="4:5" ht="9.75">
      <c r="D107" s="62"/>
      <c r="E107" s="62"/>
    </row>
    <row r="108" spans="4:5" ht="9.75">
      <c r="D108" s="62"/>
      <c r="E108" s="62"/>
    </row>
    <row r="109" spans="4:5" ht="9.75">
      <c r="D109" s="62"/>
      <c r="E109" s="62"/>
    </row>
    <row r="110" spans="4:5" ht="9.75">
      <c r="D110" s="62"/>
      <c r="E110" s="62"/>
    </row>
    <row r="111" spans="4:5" ht="9.75">
      <c r="D111" s="62"/>
      <c r="E111" s="62"/>
    </row>
    <row r="112" spans="4:5" ht="9.75">
      <c r="D112" s="62"/>
      <c r="E112" s="62"/>
    </row>
    <row r="113" spans="4:5" ht="9.75">
      <c r="D113" s="62"/>
      <c r="E113" s="62"/>
    </row>
    <row r="114" spans="4:5" ht="9.75">
      <c r="D114" s="62"/>
      <c r="E114" s="62"/>
    </row>
    <row r="115" spans="4:5" ht="9.75">
      <c r="D115" s="62"/>
      <c r="E115" s="62"/>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selection activeCell="A22" sqref="A22:B22"/>
    </sheetView>
  </sheetViews>
  <sheetFormatPr defaultColWidth="9.140625" defaultRowHeight="12.75"/>
  <cols>
    <col min="1" max="1" width="6.00390625" style="54" customWidth="1"/>
    <col min="2" max="2" width="41.421875" style="63" customWidth="1"/>
    <col min="3" max="3" width="7.7109375" style="61" bestFit="1" customWidth="1"/>
    <col min="4" max="5" width="19.140625" style="54" customWidth="1"/>
    <col min="6" max="10" width="9.140625" style="174" customWidth="1"/>
    <col min="11" max="16384" width="9.140625" style="54" customWidth="1"/>
  </cols>
  <sheetData>
    <row r="1" spans="1:8" ht="13.5" thickBot="1">
      <c r="A1" s="885" t="s">
        <v>636</v>
      </c>
      <c r="B1" s="886"/>
      <c r="C1" s="886"/>
      <c r="D1" s="886"/>
      <c r="E1" s="886"/>
      <c r="F1" s="180"/>
      <c r="G1" s="180"/>
      <c r="H1" s="180"/>
    </row>
    <row r="2" spans="1:8" ht="9.75">
      <c r="A2" s="100"/>
      <c r="B2" s="100"/>
      <c r="C2" s="100"/>
      <c r="D2" s="100"/>
      <c r="E2" s="100"/>
      <c r="F2" s="180"/>
      <c r="G2" s="180"/>
      <c r="H2" s="180"/>
    </row>
    <row r="3" spans="1:10" s="57" customFormat="1" ht="11.25">
      <c r="A3" s="790" t="s">
        <v>521</v>
      </c>
      <c r="B3" s="790"/>
      <c r="C3" s="884" t="str">
        <f>IF(ISBLANK(Ročná_správa!B12),"   údaj nebol vyplnený   ",Ročná_správa!B12)</f>
        <v>STP akciová spoločnosť Michalovce</v>
      </c>
      <c r="D3" s="884"/>
      <c r="E3" s="884"/>
      <c r="F3" s="141"/>
      <c r="G3" s="141"/>
      <c r="H3" s="141"/>
      <c r="I3" s="141"/>
      <c r="J3" s="141"/>
    </row>
    <row r="4" spans="1:10" s="57" customFormat="1" ht="11.25">
      <c r="A4" s="790" t="s">
        <v>265</v>
      </c>
      <c r="B4" s="790"/>
      <c r="C4" s="884" t="str">
        <f>IF(Ročná_správa!E6=0,"   údaj nebol vyplnený   ",Ročná_správa!E6)</f>
        <v>31650058</v>
      </c>
      <c r="D4" s="884"/>
      <c r="E4" s="884"/>
      <c r="F4" s="141"/>
      <c r="G4" s="141"/>
      <c r="H4" s="141"/>
      <c r="I4" s="141"/>
      <c r="J4" s="141"/>
    </row>
    <row r="5" spans="1:10" s="57" customFormat="1" ht="11.25">
      <c r="A5" s="790" t="s">
        <v>353</v>
      </c>
      <c r="B5" s="790"/>
      <c r="C5" s="879"/>
      <c r="D5" s="880"/>
      <c r="E5" s="881"/>
      <c r="F5" s="141"/>
      <c r="G5" s="141"/>
      <c r="H5" s="141"/>
      <c r="I5" s="141"/>
      <c r="J5" s="141"/>
    </row>
    <row r="6" spans="1:5" ht="11.25">
      <c r="A6" s="790" t="s">
        <v>354</v>
      </c>
      <c r="B6" s="790"/>
      <c r="C6" s="879"/>
      <c r="D6" s="880"/>
      <c r="E6" s="881"/>
    </row>
    <row r="7" spans="1:10" s="284" customFormat="1" ht="12" thickBot="1">
      <c r="A7" s="282"/>
      <c r="B7" s="282"/>
      <c r="C7" s="283"/>
      <c r="D7" s="283"/>
      <c r="E7" s="283"/>
      <c r="F7" s="183"/>
      <c r="G7" s="183"/>
      <c r="H7" s="183"/>
      <c r="I7" s="183"/>
      <c r="J7" s="183"/>
    </row>
    <row r="8" spans="1:5" ht="20.25" customHeight="1">
      <c r="A8" s="889" t="s">
        <v>456</v>
      </c>
      <c r="B8" s="890"/>
      <c r="C8" s="887" t="s">
        <v>664</v>
      </c>
      <c r="D8" s="893" t="s">
        <v>293</v>
      </c>
      <c r="E8" s="877" t="s">
        <v>666</v>
      </c>
    </row>
    <row r="9" spans="1:5" ht="20.25" customHeight="1" thickBot="1">
      <c r="A9" s="891"/>
      <c r="B9" s="892"/>
      <c r="C9" s="888"/>
      <c r="D9" s="894"/>
      <c r="E9" s="878"/>
    </row>
    <row r="10" spans="1:10" s="101" customFormat="1" ht="11.25" customHeight="1">
      <c r="A10" s="882"/>
      <c r="B10" s="883"/>
      <c r="C10" s="285"/>
      <c r="D10" s="286"/>
      <c r="E10" s="286"/>
      <c r="F10" s="181"/>
      <c r="G10" s="181"/>
      <c r="H10" s="181"/>
      <c r="I10" s="181"/>
      <c r="J10" s="181"/>
    </row>
    <row r="11" spans="1:10" s="101" customFormat="1" ht="11.25" customHeight="1">
      <c r="A11" s="875"/>
      <c r="B11" s="876"/>
      <c r="C11" s="133"/>
      <c r="D11" s="134"/>
      <c r="E11" s="134"/>
      <c r="F11" s="181"/>
      <c r="G11" s="181"/>
      <c r="H11" s="181"/>
      <c r="I11" s="181"/>
      <c r="J11" s="181"/>
    </row>
    <row r="12" spans="1:10" s="101" customFormat="1" ht="11.25" customHeight="1">
      <c r="A12" s="875"/>
      <c r="B12" s="876"/>
      <c r="C12" s="133"/>
      <c r="D12" s="134"/>
      <c r="E12" s="134"/>
      <c r="F12" s="181"/>
      <c r="G12" s="181"/>
      <c r="H12" s="181"/>
      <c r="I12" s="181"/>
      <c r="J12" s="181"/>
    </row>
    <row r="13" spans="1:10" s="101" customFormat="1" ht="11.25" customHeight="1">
      <c r="A13" s="875"/>
      <c r="B13" s="876"/>
      <c r="C13" s="133"/>
      <c r="D13" s="134"/>
      <c r="E13" s="134"/>
      <c r="F13" s="181"/>
      <c r="G13" s="181"/>
      <c r="H13" s="181"/>
      <c r="I13" s="181"/>
      <c r="J13" s="181"/>
    </row>
    <row r="14" spans="1:5" ht="11.25" customHeight="1">
      <c r="A14" s="875"/>
      <c r="B14" s="876"/>
      <c r="C14" s="133"/>
      <c r="D14" s="134"/>
      <c r="E14" s="134"/>
    </row>
    <row r="15" spans="1:5" ht="11.25" customHeight="1">
      <c r="A15" s="875"/>
      <c r="B15" s="876"/>
      <c r="C15" s="133"/>
      <c r="D15" s="134"/>
      <c r="E15" s="134"/>
    </row>
    <row r="16" spans="1:5" ht="11.25" customHeight="1">
      <c r="A16" s="875"/>
      <c r="B16" s="876"/>
      <c r="C16" s="133"/>
      <c r="D16" s="134"/>
      <c r="E16" s="134"/>
    </row>
    <row r="17" spans="1:5" ht="11.25" customHeight="1">
      <c r="A17" s="875"/>
      <c r="B17" s="876"/>
      <c r="C17" s="133"/>
      <c r="D17" s="134"/>
      <c r="E17" s="134"/>
    </row>
    <row r="18" spans="1:5" ht="11.25" customHeight="1">
      <c r="A18" s="875"/>
      <c r="B18" s="876"/>
      <c r="C18" s="133"/>
      <c r="D18" s="134"/>
      <c r="E18" s="134"/>
    </row>
    <row r="19" spans="1:5" ht="11.25" customHeight="1">
      <c r="A19" s="875"/>
      <c r="B19" s="876"/>
      <c r="C19" s="133"/>
      <c r="D19" s="134"/>
      <c r="E19" s="134"/>
    </row>
    <row r="20" spans="1:5" ht="11.25" customHeight="1">
      <c r="A20" s="875"/>
      <c r="B20" s="876"/>
      <c r="C20" s="133"/>
      <c r="D20" s="134"/>
      <c r="E20" s="134"/>
    </row>
    <row r="21" spans="1:5" ht="11.25" customHeight="1">
      <c r="A21" s="875"/>
      <c r="B21" s="876"/>
      <c r="C21" s="133"/>
      <c r="D21" s="134"/>
      <c r="E21" s="134"/>
    </row>
    <row r="22" spans="1:5" ht="11.25" customHeight="1">
      <c r="A22" s="875"/>
      <c r="B22" s="876"/>
      <c r="C22" s="133"/>
      <c r="D22" s="134"/>
      <c r="E22" s="134"/>
    </row>
    <row r="23" spans="1:5" ht="11.25" customHeight="1">
      <c r="A23" s="875"/>
      <c r="B23" s="876"/>
      <c r="C23" s="133"/>
      <c r="D23" s="134"/>
      <c r="E23" s="134"/>
    </row>
    <row r="24" spans="1:5" ht="11.25" customHeight="1">
      <c r="A24" s="875"/>
      <c r="B24" s="876"/>
      <c r="C24" s="133"/>
      <c r="D24" s="134"/>
      <c r="E24" s="134"/>
    </row>
    <row r="25" spans="1:5" ht="11.25" customHeight="1">
      <c r="A25" s="875"/>
      <c r="B25" s="876"/>
      <c r="C25" s="133"/>
      <c r="D25" s="134"/>
      <c r="E25" s="134"/>
    </row>
    <row r="26" spans="1:5" ht="11.25" customHeight="1">
      <c r="A26" s="875"/>
      <c r="B26" s="876"/>
      <c r="C26" s="133"/>
      <c r="D26" s="134"/>
      <c r="E26" s="134"/>
    </row>
    <row r="27" spans="1:5" ht="11.25" customHeight="1">
      <c r="A27" s="875"/>
      <c r="B27" s="876"/>
      <c r="C27" s="133"/>
      <c r="D27" s="134"/>
      <c r="E27" s="134"/>
    </row>
    <row r="28" spans="1:5" ht="11.25" customHeight="1">
      <c r="A28" s="875"/>
      <c r="B28" s="876"/>
      <c r="C28" s="133"/>
      <c r="D28" s="134"/>
      <c r="E28" s="134"/>
    </row>
    <row r="29" spans="1:5" ht="11.25" customHeight="1">
      <c r="A29" s="875"/>
      <c r="B29" s="876"/>
      <c r="C29" s="133"/>
      <c r="D29" s="134"/>
      <c r="E29" s="134"/>
    </row>
    <row r="30" spans="1:5" ht="11.25" customHeight="1">
      <c r="A30" s="875"/>
      <c r="B30" s="876"/>
      <c r="C30" s="133"/>
      <c r="D30" s="134"/>
      <c r="E30" s="134"/>
    </row>
    <row r="31" spans="1:5" ht="11.25" customHeight="1">
      <c r="A31" s="875"/>
      <c r="B31" s="876"/>
      <c r="C31" s="133"/>
      <c r="D31" s="134"/>
      <c r="E31" s="134"/>
    </row>
    <row r="32" spans="1:5" ht="11.25" customHeight="1">
      <c r="A32" s="875"/>
      <c r="B32" s="876"/>
      <c r="C32" s="133"/>
      <c r="D32" s="134"/>
      <c r="E32" s="134"/>
    </row>
    <row r="33" spans="1:5" ht="11.25" customHeight="1">
      <c r="A33" s="875"/>
      <c r="B33" s="876"/>
      <c r="C33" s="133"/>
      <c r="D33" s="134"/>
      <c r="E33" s="134"/>
    </row>
    <row r="34" spans="1:5" ht="11.25" customHeight="1">
      <c r="A34" s="875"/>
      <c r="B34" s="876"/>
      <c r="C34" s="133"/>
      <c r="D34" s="134"/>
      <c r="E34" s="134"/>
    </row>
    <row r="35" spans="1:5" ht="20.25" customHeight="1">
      <c r="A35" s="875"/>
      <c r="B35" s="876"/>
      <c r="C35" s="133"/>
      <c r="D35" s="134"/>
      <c r="E35" s="134"/>
    </row>
    <row r="36" spans="1:5" ht="11.25" customHeight="1">
      <c r="A36" s="875"/>
      <c r="B36" s="876"/>
      <c r="C36" s="133"/>
      <c r="D36" s="134"/>
      <c r="E36" s="134"/>
    </row>
    <row r="37" spans="1:5" ht="11.25" customHeight="1">
      <c r="A37" s="875"/>
      <c r="B37" s="876"/>
      <c r="C37" s="133"/>
      <c r="D37" s="134"/>
      <c r="E37" s="134"/>
    </row>
    <row r="38" spans="1:5" ht="11.25" customHeight="1">
      <c r="A38" s="875"/>
      <c r="B38" s="876"/>
      <c r="C38" s="133"/>
      <c r="D38" s="134"/>
      <c r="E38" s="134"/>
    </row>
    <row r="39" spans="1:5" ht="11.25" customHeight="1">
      <c r="A39" s="875"/>
      <c r="B39" s="876"/>
      <c r="C39" s="133"/>
      <c r="D39" s="134"/>
      <c r="E39" s="134"/>
    </row>
    <row r="40" spans="1:5" ht="11.25" customHeight="1">
      <c r="A40" s="875"/>
      <c r="B40" s="876"/>
      <c r="C40" s="133"/>
      <c r="D40" s="134"/>
      <c r="E40" s="134"/>
    </row>
    <row r="41" spans="1:5" ht="11.25" customHeight="1">
      <c r="A41" s="875"/>
      <c r="B41" s="876"/>
      <c r="C41" s="133"/>
      <c r="D41" s="134"/>
      <c r="E41" s="134"/>
    </row>
    <row r="42" spans="1:5" ht="11.25" customHeight="1">
      <c r="A42" s="875"/>
      <c r="B42" s="876"/>
      <c r="C42" s="133"/>
      <c r="D42" s="134"/>
      <c r="E42" s="134"/>
    </row>
    <row r="43" spans="1:5" ht="11.25" customHeight="1">
      <c r="A43" s="875"/>
      <c r="B43" s="876"/>
      <c r="C43" s="133"/>
      <c r="D43" s="134"/>
      <c r="E43" s="134"/>
    </row>
    <row r="44" spans="1:5" ht="11.25" customHeight="1">
      <c r="A44" s="875"/>
      <c r="B44" s="876"/>
      <c r="C44" s="133"/>
      <c r="D44" s="134"/>
      <c r="E44" s="134"/>
    </row>
    <row r="45" spans="1:5" ht="11.25" customHeight="1">
      <c r="A45" s="875"/>
      <c r="B45" s="876"/>
      <c r="C45" s="133"/>
      <c r="D45" s="134"/>
      <c r="E45" s="134"/>
    </row>
    <row r="46" spans="1:5" ht="11.25" customHeight="1">
      <c r="A46" s="875"/>
      <c r="B46" s="876"/>
      <c r="C46" s="133"/>
      <c r="D46" s="134"/>
      <c r="E46" s="134"/>
    </row>
    <row r="47" spans="1:5" ht="22.5" customHeight="1">
      <c r="A47" s="875"/>
      <c r="B47" s="876"/>
      <c r="C47" s="133"/>
      <c r="D47" s="134"/>
      <c r="E47" s="134"/>
    </row>
    <row r="48" spans="1:5" ht="11.25" customHeight="1">
      <c r="A48" s="875"/>
      <c r="B48" s="876"/>
      <c r="C48" s="133"/>
      <c r="D48" s="134"/>
      <c r="E48" s="134"/>
    </row>
    <row r="49" spans="1:5" ht="11.25" customHeight="1">
      <c r="A49" s="875"/>
      <c r="B49" s="876"/>
      <c r="C49" s="133"/>
      <c r="D49" s="134"/>
      <c r="E49" s="134"/>
    </row>
    <row r="50" spans="1:5" ht="11.25" customHeight="1">
      <c r="A50" s="875"/>
      <c r="B50" s="876"/>
      <c r="C50" s="133"/>
      <c r="D50" s="134"/>
      <c r="E50" s="134"/>
    </row>
    <row r="51" spans="1:5" ht="11.25" customHeight="1">
      <c r="A51" s="875"/>
      <c r="B51" s="876"/>
      <c r="C51" s="133"/>
      <c r="D51" s="134"/>
      <c r="E51" s="134"/>
    </row>
    <row r="52" spans="1:5" ht="11.25" customHeight="1">
      <c r="A52" s="875"/>
      <c r="B52" s="876"/>
      <c r="C52" s="133"/>
      <c r="D52" s="134"/>
      <c r="E52" s="134"/>
    </row>
    <row r="53" spans="1:5" ht="11.25" customHeight="1">
      <c r="A53" s="875"/>
      <c r="B53" s="876"/>
      <c r="C53" s="133"/>
      <c r="D53" s="134"/>
      <c r="E53" s="134"/>
    </row>
    <row r="54" spans="1:5" ht="11.25" customHeight="1">
      <c r="A54" s="875"/>
      <c r="B54" s="876"/>
      <c r="C54" s="133"/>
      <c r="D54" s="134"/>
      <c r="E54" s="134"/>
    </row>
    <row r="55" spans="1:5" ht="11.25" customHeight="1">
      <c r="A55" s="875"/>
      <c r="B55" s="876"/>
      <c r="C55" s="133"/>
      <c r="D55" s="134"/>
      <c r="E55" s="134"/>
    </row>
    <row r="56" spans="1:5" ht="11.25" customHeight="1">
      <c r="A56" s="875"/>
      <c r="B56" s="876"/>
      <c r="C56" s="133"/>
      <c r="D56" s="134"/>
      <c r="E56" s="134"/>
    </row>
    <row r="57" spans="1:5" ht="11.25" customHeight="1">
      <c r="A57" s="875"/>
      <c r="B57" s="876"/>
      <c r="C57" s="133"/>
      <c r="D57" s="134"/>
      <c r="E57" s="134"/>
    </row>
    <row r="58" spans="1:5" ht="11.25" customHeight="1">
      <c r="A58" s="875"/>
      <c r="B58" s="876"/>
      <c r="C58" s="133"/>
      <c r="D58" s="134"/>
      <c r="E58" s="134"/>
    </row>
    <row r="59" spans="1:5" ht="11.25" customHeight="1">
      <c r="A59" s="875"/>
      <c r="B59" s="876"/>
      <c r="C59" s="133"/>
      <c r="D59" s="134"/>
      <c r="E59" s="134"/>
    </row>
    <row r="60" spans="1:5" ht="11.25" customHeight="1">
      <c r="A60" s="875"/>
      <c r="B60" s="876"/>
      <c r="C60" s="133"/>
      <c r="D60" s="134"/>
      <c r="E60" s="134"/>
    </row>
    <row r="61" spans="1:5" ht="11.25" customHeight="1">
      <c r="A61" s="875"/>
      <c r="B61" s="876"/>
      <c r="C61" s="133"/>
      <c r="D61" s="134"/>
      <c r="E61" s="134"/>
    </row>
    <row r="62" spans="1:5" ht="11.25" customHeight="1">
      <c r="A62" s="875"/>
      <c r="B62" s="876"/>
      <c r="C62" s="133"/>
      <c r="D62" s="134"/>
      <c r="E62" s="134"/>
    </row>
    <row r="63" spans="1:5" ht="11.25" customHeight="1">
      <c r="A63" s="875"/>
      <c r="B63" s="876"/>
      <c r="C63" s="133"/>
      <c r="D63" s="134"/>
      <c r="E63" s="134"/>
    </row>
    <row r="64" spans="1:5" ht="11.25" customHeight="1">
      <c r="A64" s="875"/>
      <c r="B64" s="876"/>
      <c r="C64" s="133"/>
      <c r="D64" s="134"/>
      <c r="E64" s="134"/>
    </row>
    <row r="65" spans="1:5" ht="11.25" customHeight="1">
      <c r="A65" s="875"/>
      <c r="B65" s="876"/>
      <c r="C65" s="133"/>
      <c r="D65" s="134"/>
      <c r="E65" s="134"/>
    </row>
    <row r="66" spans="1:5" ht="11.25" customHeight="1">
      <c r="A66" s="875"/>
      <c r="B66" s="876"/>
      <c r="C66" s="133"/>
      <c r="D66" s="134"/>
      <c r="E66" s="134"/>
    </row>
    <row r="67" spans="1:5" ht="11.25" customHeight="1">
      <c r="A67" s="875"/>
      <c r="B67" s="876"/>
      <c r="C67" s="133"/>
      <c r="D67" s="134"/>
      <c r="E67" s="134"/>
    </row>
    <row r="68" spans="1:5" ht="11.25" customHeight="1">
      <c r="A68" s="875"/>
      <c r="B68" s="876"/>
      <c r="C68" s="133"/>
      <c r="D68" s="134"/>
      <c r="E68" s="134"/>
    </row>
    <row r="69" spans="1:5" ht="11.25" customHeight="1">
      <c r="A69" s="875"/>
      <c r="B69" s="876"/>
      <c r="C69" s="133"/>
      <c r="D69" s="134"/>
      <c r="E69" s="134"/>
    </row>
    <row r="70" spans="1:5" ht="11.25" customHeight="1">
      <c r="A70" s="875"/>
      <c r="B70" s="876"/>
      <c r="C70" s="133"/>
      <c r="D70" s="134"/>
      <c r="E70" s="134"/>
    </row>
    <row r="71" spans="1:5" ht="11.25" customHeight="1">
      <c r="A71" s="875"/>
      <c r="B71" s="876"/>
      <c r="C71" s="133"/>
      <c r="D71" s="134"/>
      <c r="E71" s="134"/>
    </row>
    <row r="72" spans="1:5" ht="11.25" customHeight="1">
      <c r="A72" s="875"/>
      <c r="B72" s="876"/>
      <c r="C72" s="133"/>
      <c r="D72" s="134"/>
      <c r="E72" s="134"/>
    </row>
    <row r="73" spans="1:5" ht="11.25" customHeight="1">
      <c r="A73" s="875"/>
      <c r="B73" s="876"/>
      <c r="C73" s="133"/>
      <c r="D73" s="134"/>
      <c r="E73" s="134"/>
    </row>
    <row r="74" spans="1:5" ht="11.25" customHeight="1">
      <c r="A74" s="875"/>
      <c r="B74" s="876"/>
      <c r="C74" s="133"/>
      <c r="D74" s="134"/>
      <c r="E74" s="134"/>
    </row>
    <row r="75" spans="1:5" ht="11.25" customHeight="1">
      <c r="A75" s="875"/>
      <c r="B75" s="876"/>
      <c r="C75" s="133"/>
      <c r="D75" s="134"/>
      <c r="E75" s="134"/>
    </row>
    <row r="76" spans="1:5" ht="11.25" customHeight="1">
      <c r="A76" s="875"/>
      <c r="B76" s="876"/>
      <c r="C76" s="133"/>
      <c r="D76" s="134"/>
      <c r="E76" s="134"/>
    </row>
    <row r="77" spans="1:5" ht="9.75">
      <c r="A77" s="135"/>
      <c r="B77" s="136"/>
      <c r="C77" s="137"/>
      <c r="D77" s="138"/>
      <c r="E77" s="138"/>
    </row>
    <row r="78" spans="1:5" ht="9.75">
      <c r="A78" s="135"/>
      <c r="B78" s="136"/>
      <c r="C78" s="137"/>
      <c r="D78" s="138"/>
      <c r="E78" s="138"/>
    </row>
    <row r="79" spans="1:5" ht="9.75">
      <c r="A79" s="135"/>
      <c r="B79" s="136"/>
      <c r="C79" s="137"/>
      <c r="D79" s="138"/>
      <c r="E79" s="138"/>
    </row>
    <row r="80" spans="1:5" ht="9.75">
      <c r="A80" s="135"/>
      <c r="B80" s="136"/>
      <c r="C80" s="137"/>
      <c r="D80" s="138"/>
      <c r="E80" s="138"/>
    </row>
    <row r="81" spans="1:5" ht="9.75">
      <c r="A81" s="135"/>
      <c r="B81" s="136"/>
      <c r="C81" s="137"/>
      <c r="D81" s="138"/>
      <c r="E81" s="138"/>
    </row>
    <row r="82" spans="1:5" ht="9.75">
      <c r="A82" s="135"/>
      <c r="B82" s="136"/>
      <c r="C82" s="137"/>
      <c r="D82" s="138"/>
      <c r="E82" s="138"/>
    </row>
    <row r="83" spans="1:5" ht="9.75">
      <c r="A83" s="135"/>
      <c r="B83" s="136"/>
      <c r="C83" s="137"/>
      <c r="D83" s="138"/>
      <c r="E83" s="138"/>
    </row>
    <row r="84" spans="1:5" ht="9.75">
      <c r="A84" s="135"/>
      <c r="B84" s="136"/>
      <c r="C84" s="137"/>
      <c r="D84" s="138"/>
      <c r="E84" s="138"/>
    </row>
    <row r="85" spans="1:5" ht="9.75">
      <c r="A85" s="135"/>
      <c r="B85" s="136"/>
      <c r="C85" s="137"/>
      <c r="D85" s="138"/>
      <c r="E85" s="138"/>
    </row>
    <row r="86" spans="1:5" ht="9.75">
      <c r="A86" s="135"/>
      <c r="B86" s="136"/>
      <c r="C86" s="137"/>
      <c r="D86" s="138"/>
      <c r="E86" s="138"/>
    </row>
    <row r="87" spans="1:5" ht="9.75">
      <c r="A87" s="135"/>
      <c r="B87" s="136"/>
      <c r="C87" s="137"/>
      <c r="D87" s="138"/>
      <c r="E87" s="138"/>
    </row>
    <row r="88" spans="1:5" ht="9.75">
      <c r="A88" s="135"/>
      <c r="B88" s="136"/>
      <c r="C88" s="137"/>
      <c r="D88" s="138"/>
      <c r="E88" s="138"/>
    </row>
    <row r="89" spans="1:5" ht="9.75">
      <c r="A89" s="135"/>
      <c r="B89" s="136"/>
      <c r="C89" s="137"/>
      <c r="D89" s="138"/>
      <c r="E89" s="138"/>
    </row>
    <row r="90" spans="1:5" ht="9.75">
      <c r="A90" s="135"/>
      <c r="B90" s="136"/>
      <c r="C90" s="137"/>
      <c r="D90" s="138"/>
      <c r="E90" s="138"/>
    </row>
    <row r="91" spans="1:5" ht="9.75">
      <c r="A91" s="135"/>
      <c r="B91" s="136"/>
      <c r="C91" s="137"/>
      <c r="D91" s="138"/>
      <c r="E91" s="138"/>
    </row>
    <row r="92" spans="1:5" ht="9.75">
      <c r="A92" s="135"/>
      <c r="B92" s="136"/>
      <c r="C92" s="137"/>
      <c r="D92" s="138"/>
      <c r="E92" s="138"/>
    </row>
    <row r="93" spans="1:5" ht="9.75">
      <c r="A93" s="135"/>
      <c r="B93" s="136"/>
      <c r="C93" s="137"/>
      <c r="D93" s="138"/>
      <c r="E93" s="138"/>
    </row>
    <row r="94" spans="1:5" ht="9.75">
      <c r="A94" s="135"/>
      <c r="B94" s="136"/>
      <c r="C94" s="137"/>
      <c r="D94" s="138"/>
      <c r="E94" s="138"/>
    </row>
    <row r="95" spans="1:5" ht="9.75">
      <c r="A95" s="135"/>
      <c r="B95" s="136"/>
      <c r="C95" s="137"/>
      <c r="D95" s="138"/>
      <c r="E95" s="138"/>
    </row>
    <row r="96" spans="1:5" ht="9.75">
      <c r="A96" s="135"/>
      <c r="B96" s="136"/>
      <c r="C96" s="137"/>
      <c r="D96" s="138"/>
      <c r="E96" s="138"/>
    </row>
    <row r="97" spans="1:5" ht="9.75">
      <c r="A97" s="135"/>
      <c r="B97" s="136"/>
      <c r="C97" s="137"/>
      <c r="D97" s="138"/>
      <c r="E97" s="138"/>
    </row>
    <row r="98" spans="1:5" ht="9.75">
      <c r="A98" s="139"/>
      <c r="B98" s="140"/>
      <c r="C98" s="137"/>
      <c r="D98" s="138"/>
      <c r="E98" s="138"/>
    </row>
    <row r="99" spans="1:5" ht="9.75">
      <c r="A99" s="139"/>
      <c r="B99" s="140"/>
      <c r="C99" s="137"/>
      <c r="D99" s="138"/>
      <c r="E99" s="138"/>
    </row>
    <row r="100" spans="1:5" ht="9.75">
      <c r="A100" s="139"/>
      <c r="B100" s="140"/>
      <c r="C100" s="137"/>
      <c r="D100" s="138"/>
      <c r="E100" s="138"/>
    </row>
    <row r="101" spans="1:5" ht="9.75">
      <c r="A101" s="139"/>
      <c r="B101" s="140"/>
      <c r="C101" s="137"/>
      <c r="D101" s="138"/>
      <c r="E101" s="138"/>
    </row>
    <row r="102" spans="1:5" ht="9.75">
      <c r="A102" s="139"/>
      <c r="B102" s="140"/>
      <c r="C102" s="137"/>
      <c r="D102" s="138"/>
      <c r="E102" s="138"/>
    </row>
    <row r="103" spans="1:5" ht="9.75">
      <c r="A103" s="139"/>
      <c r="B103" s="140"/>
      <c r="C103" s="137"/>
      <c r="D103" s="138"/>
      <c r="E103" s="138"/>
    </row>
    <row r="104" spans="1:5" ht="9.75">
      <c r="A104" s="139"/>
      <c r="B104" s="140"/>
      <c r="C104" s="137"/>
      <c r="D104" s="138"/>
      <c r="E104" s="138"/>
    </row>
    <row r="105" spans="1:5" ht="9.75">
      <c r="A105" s="139"/>
      <c r="B105" s="140"/>
      <c r="C105" s="137"/>
      <c r="D105" s="138"/>
      <c r="E105" s="138"/>
    </row>
    <row r="106" spans="1:5" ht="9.75">
      <c r="A106" s="139"/>
      <c r="B106" s="140"/>
      <c r="C106" s="137"/>
      <c r="D106" s="138"/>
      <c r="E106" s="138"/>
    </row>
    <row r="107" spans="1:5" ht="9.75">
      <c r="A107" s="139"/>
      <c r="B107" s="140"/>
      <c r="C107" s="141"/>
      <c r="D107" s="139"/>
      <c r="E107" s="139"/>
    </row>
    <row r="108" spans="1:5" ht="9.75">
      <c r="A108" s="139"/>
      <c r="B108" s="140"/>
      <c r="C108" s="141"/>
      <c r="D108" s="139"/>
      <c r="E108" s="139"/>
    </row>
    <row r="109" spans="1:5" ht="9.75">
      <c r="A109" s="139"/>
      <c r="B109" s="140"/>
      <c r="C109" s="141"/>
      <c r="D109" s="139"/>
      <c r="E109" s="139"/>
    </row>
    <row r="110" spans="1:5" ht="9.75">
      <c r="A110" s="139"/>
      <c r="B110" s="140"/>
      <c r="C110" s="141"/>
      <c r="D110" s="139"/>
      <c r="E110" s="139"/>
    </row>
    <row r="111" spans="1:5" ht="9.75">
      <c r="A111" s="139"/>
      <c r="B111" s="140"/>
      <c r="C111" s="141"/>
      <c r="D111" s="139"/>
      <c r="E111" s="139"/>
    </row>
    <row r="112" spans="1:5" ht="9.75">
      <c r="A112" s="139"/>
      <c r="B112" s="140"/>
      <c r="C112" s="141"/>
      <c r="D112" s="139"/>
      <c r="E112" s="139"/>
    </row>
    <row r="113" spans="1:5" ht="9.75">
      <c r="A113" s="139"/>
      <c r="B113" s="140"/>
      <c r="C113" s="141"/>
      <c r="D113" s="139"/>
      <c r="E113" s="139"/>
    </row>
    <row r="114" spans="1:5" ht="9.75">
      <c r="A114" s="139"/>
      <c r="B114" s="140"/>
      <c r="C114" s="141"/>
      <c r="D114" s="139"/>
      <c r="E114" s="139"/>
    </row>
    <row r="115" spans="1:5" ht="9.75">
      <c r="A115" s="139"/>
      <c r="B115" s="140"/>
      <c r="C115" s="141"/>
      <c r="D115" s="139"/>
      <c r="E115" s="139"/>
    </row>
    <row r="116" spans="1:5" ht="9.75">
      <c r="A116" s="139"/>
      <c r="B116" s="140"/>
      <c r="C116" s="141"/>
      <c r="D116" s="139"/>
      <c r="E116" s="139"/>
    </row>
    <row r="117" spans="1:5" ht="9.75">
      <c r="A117" s="139"/>
      <c r="B117" s="140"/>
      <c r="C117" s="141"/>
      <c r="D117" s="139"/>
      <c r="E117" s="139"/>
    </row>
    <row r="118" spans="1:5" ht="9.75">
      <c r="A118" s="139"/>
      <c r="B118" s="140"/>
      <c r="C118" s="141"/>
      <c r="D118" s="139"/>
      <c r="E118" s="139"/>
    </row>
    <row r="119" spans="1:5" ht="9.75">
      <c r="A119" s="139"/>
      <c r="B119" s="140"/>
      <c r="C119" s="141"/>
      <c r="D119" s="139"/>
      <c r="E119" s="139"/>
    </row>
    <row r="120" spans="1:5" ht="9.75">
      <c r="A120" s="139"/>
      <c r="B120" s="140"/>
      <c r="C120" s="141"/>
      <c r="D120" s="139"/>
      <c r="E120" s="139"/>
    </row>
    <row r="121" spans="1:5" ht="9.75">
      <c r="A121" s="139"/>
      <c r="B121" s="140"/>
      <c r="C121" s="141"/>
      <c r="D121" s="139"/>
      <c r="E121" s="139"/>
    </row>
    <row r="122" spans="1:5" ht="9.75">
      <c r="A122" s="139"/>
      <c r="B122" s="140"/>
      <c r="C122" s="141"/>
      <c r="D122" s="139"/>
      <c r="E122" s="139"/>
    </row>
    <row r="123" spans="1:5" ht="9.75">
      <c r="A123" s="139"/>
      <c r="B123" s="140"/>
      <c r="C123" s="141"/>
      <c r="D123" s="139"/>
      <c r="E123" s="139"/>
    </row>
    <row r="124" spans="1:5" ht="9.75">
      <c r="A124" s="139"/>
      <c r="B124" s="140"/>
      <c r="C124" s="141"/>
      <c r="D124" s="139"/>
      <c r="E124" s="139"/>
    </row>
    <row r="125" spans="1:5" ht="9.75">
      <c r="A125" s="139"/>
      <c r="B125" s="140"/>
      <c r="C125" s="141"/>
      <c r="D125" s="139"/>
      <c r="E125" s="139"/>
    </row>
    <row r="126" spans="1:5" ht="9.75">
      <c r="A126" s="139"/>
      <c r="B126" s="140"/>
      <c r="C126" s="141"/>
      <c r="D126" s="139"/>
      <c r="E126" s="139"/>
    </row>
    <row r="127" spans="1:5" ht="9.75">
      <c r="A127" s="139"/>
      <c r="B127" s="140"/>
      <c r="C127" s="141"/>
      <c r="D127" s="139"/>
      <c r="E127" s="139"/>
    </row>
    <row r="128" spans="1:5" ht="9.75">
      <c r="A128" s="139"/>
      <c r="B128" s="140"/>
      <c r="C128" s="141"/>
      <c r="D128" s="139"/>
      <c r="E128" s="139"/>
    </row>
    <row r="129" spans="1:5" ht="9.75">
      <c r="A129" s="139"/>
      <c r="B129" s="140"/>
      <c r="C129" s="141"/>
      <c r="D129" s="139"/>
      <c r="E129" s="139"/>
    </row>
    <row r="130" spans="1:5" ht="9.75">
      <c r="A130" s="139"/>
      <c r="B130" s="140"/>
      <c r="C130" s="141"/>
      <c r="D130" s="139"/>
      <c r="E130" s="139"/>
    </row>
    <row r="131" spans="1:5" ht="9.75">
      <c r="A131" s="139"/>
      <c r="B131" s="140"/>
      <c r="C131" s="141"/>
      <c r="D131" s="139"/>
      <c r="E131" s="139"/>
    </row>
    <row r="132" spans="1:5" ht="9.75">
      <c r="A132" s="139"/>
      <c r="B132" s="140"/>
      <c r="C132" s="141"/>
      <c r="D132" s="139"/>
      <c r="E132" s="139"/>
    </row>
    <row r="133" spans="1:5" ht="9.75">
      <c r="A133" s="139"/>
      <c r="B133" s="140"/>
      <c r="C133" s="141"/>
      <c r="D133" s="139"/>
      <c r="E133" s="139"/>
    </row>
    <row r="134" spans="1:5" ht="9.75">
      <c r="A134" s="139"/>
      <c r="B134" s="140"/>
      <c r="C134" s="141"/>
      <c r="D134" s="139"/>
      <c r="E134" s="139"/>
    </row>
    <row r="135" spans="1:5" ht="9.75">
      <c r="A135" s="139"/>
      <c r="B135" s="140"/>
      <c r="C135" s="141"/>
      <c r="D135" s="139"/>
      <c r="E135" s="139"/>
    </row>
    <row r="136" spans="1:5" ht="9.75">
      <c r="A136" s="139"/>
      <c r="B136" s="140"/>
      <c r="C136" s="141"/>
      <c r="D136" s="139"/>
      <c r="E136" s="139"/>
    </row>
    <row r="137" spans="1:5" ht="9.75">
      <c r="A137" s="139"/>
      <c r="B137" s="140"/>
      <c r="C137" s="141"/>
      <c r="D137" s="139"/>
      <c r="E137" s="139"/>
    </row>
    <row r="138" spans="1:5" ht="9.75">
      <c r="A138" s="139"/>
      <c r="B138" s="140"/>
      <c r="C138" s="141"/>
      <c r="D138" s="139"/>
      <c r="E138" s="139"/>
    </row>
    <row r="139" spans="1:5" ht="9.75">
      <c r="A139" s="139"/>
      <c r="B139" s="140"/>
      <c r="C139" s="141"/>
      <c r="D139" s="139"/>
      <c r="E139" s="139"/>
    </row>
    <row r="140" spans="1:5" ht="9.75">
      <c r="A140" s="139"/>
      <c r="B140" s="140"/>
      <c r="C140" s="141"/>
      <c r="D140" s="139"/>
      <c r="E140" s="139"/>
    </row>
    <row r="141" spans="1:5" ht="9.75">
      <c r="A141" s="139"/>
      <c r="B141" s="140"/>
      <c r="C141" s="141"/>
      <c r="D141" s="139"/>
      <c r="E141" s="139"/>
    </row>
    <row r="142" spans="1:5" ht="9.75">
      <c r="A142" s="139"/>
      <c r="B142" s="140"/>
      <c r="C142" s="141"/>
      <c r="D142" s="139"/>
      <c r="E142" s="139"/>
    </row>
    <row r="143" spans="1:5" ht="9.75">
      <c r="A143" s="139"/>
      <c r="B143" s="140"/>
      <c r="C143" s="141"/>
      <c r="D143" s="139"/>
      <c r="E143" s="139"/>
    </row>
    <row r="144" spans="1:5" ht="9.75">
      <c r="A144" s="139"/>
      <c r="B144" s="140"/>
      <c r="C144" s="141"/>
      <c r="D144" s="139"/>
      <c r="E144" s="139"/>
    </row>
    <row r="145" spans="1:5" ht="9.75">
      <c r="A145" s="139"/>
      <c r="B145" s="140"/>
      <c r="C145" s="141"/>
      <c r="D145" s="139"/>
      <c r="E145" s="139"/>
    </row>
    <row r="146" spans="1:5" ht="9.75">
      <c r="A146" s="139"/>
      <c r="B146" s="140"/>
      <c r="C146" s="141"/>
      <c r="D146" s="139"/>
      <c r="E146" s="139"/>
    </row>
    <row r="147" spans="1:5" ht="9.75">
      <c r="A147" s="139"/>
      <c r="B147" s="140"/>
      <c r="C147" s="141"/>
      <c r="D147" s="139"/>
      <c r="E147" s="139"/>
    </row>
    <row r="148" spans="1:5" ht="9.75">
      <c r="A148" s="139"/>
      <c r="B148" s="140"/>
      <c r="C148" s="141"/>
      <c r="D148" s="139"/>
      <c r="E148" s="139"/>
    </row>
    <row r="149" spans="1:5" ht="9.75">
      <c r="A149" s="139"/>
      <c r="B149" s="140"/>
      <c r="C149" s="141"/>
      <c r="D149" s="139"/>
      <c r="E149" s="139"/>
    </row>
    <row r="150" spans="1:5" ht="9.75">
      <c r="A150" s="139"/>
      <c r="B150" s="140"/>
      <c r="C150" s="141"/>
      <c r="D150" s="139"/>
      <c r="E150" s="139"/>
    </row>
    <row r="151" spans="1:5" ht="9.75">
      <c r="A151" s="139"/>
      <c r="B151" s="140"/>
      <c r="C151" s="141"/>
      <c r="D151" s="139"/>
      <c r="E151" s="139"/>
    </row>
    <row r="152" spans="1:5" ht="9.75">
      <c r="A152" s="139"/>
      <c r="B152" s="140"/>
      <c r="C152" s="141"/>
      <c r="D152" s="139"/>
      <c r="E152" s="139"/>
    </row>
    <row r="153" spans="1:5" ht="9.75">
      <c r="A153" s="139"/>
      <c r="B153" s="140"/>
      <c r="C153" s="141"/>
      <c r="D153" s="139"/>
      <c r="E153" s="139"/>
    </row>
    <row r="154" spans="1:5" ht="9.75">
      <c r="A154" s="139"/>
      <c r="B154" s="140"/>
      <c r="C154" s="141"/>
      <c r="D154" s="139"/>
      <c r="E154" s="139"/>
    </row>
    <row r="155" spans="1:5" ht="9.75">
      <c r="A155" s="139"/>
      <c r="B155" s="140"/>
      <c r="C155" s="141"/>
      <c r="D155" s="139"/>
      <c r="E155" s="139"/>
    </row>
    <row r="156" spans="1:5" ht="9.75">
      <c r="A156" s="139"/>
      <c r="B156" s="140"/>
      <c r="C156" s="141"/>
      <c r="D156" s="139"/>
      <c r="E156" s="139"/>
    </row>
    <row r="157" spans="1:5" ht="9.75">
      <c r="A157" s="139"/>
      <c r="B157" s="140"/>
      <c r="C157" s="141"/>
      <c r="D157" s="139"/>
      <c r="E157" s="139"/>
    </row>
    <row r="158" spans="1:5" ht="9.75">
      <c r="A158" s="139"/>
      <c r="B158" s="140"/>
      <c r="C158" s="141"/>
      <c r="D158" s="139"/>
      <c r="E158" s="139"/>
    </row>
    <row r="159" spans="1:5" ht="9.75">
      <c r="A159" s="139"/>
      <c r="B159" s="140"/>
      <c r="C159" s="141"/>
      <c r="D159" s="139"/>
      <c r="E159" s="139"/>
    </row>
    <row r="160" spans="1:5" ht="9.75">
      <c r="A160" s="139"/>
      <c r="B160" s="140"/>
      <c r="C160" s="141"/>
      <c r="D160" s="139"/>
      <c r="E160" s="139"/>
    </row>
    <row r="161" spans="1:5" ht="9.75">
      <c r="A161" s="139"/>
      <c r="B161" s="140"/>
      <c r="C161" s="141"/>
      <c r="D161" s="139"/>
      <c r="E161" s="139"/>
    </row>
    <row r="162" spans="1:5" ht="9.75">
      <c r="A162" s="139"/>
      <c r="B162" s="140"/>
      <c r="C162" s="141"/>
      <c r="D162" s="139"/>
      <c r="E162" s="139"/>
    </row>
    <row r="163" spans="1:5" ht="9.75">
      <c r="A163" s="139"/>
      <c r="B163" s="140"/>
      <c r="C163" s="141"/>
      <c r="D163" s="139"/>
      <c r="E163" s="139"/>
    </row>
    <row r="164" spans="1:5" ht="9.75">
      <c r="A164" s="139"/>
      <c r="B164" s="140"/>
      <c r="C164" s="141"/>
      <c r="D164" s="139"/>
      <c r="E164" s="139"/>
    </row>
    <row r="165" spans="1:5" ht="9.75">
      <c r="A165" s="139"/>
      <c r="B165" s="140"/>
      <c r="C165" s="141"/>
      <c r="D165" s="139"/>
      <c r="E165" s="139"/>
    </row>
    <row r="166" spans="1:5" ht="9.75">
      <c r="A166" s="139"/>
      <c r="B166" s="140"/>
      <c r="C166" s="141"/>
      <c r="D166" s="139"/>
      <c r="E166" s="139"/>
    </row>
    <row r="167" spans="1:5" ht="9.75">
      <c r="A167" s="139"/>
      <c r="B167" s="140"/>
      <c r="C167" s="141"/>
      <c r="D167" s="139"/>
      <c r="E167" s="139"/>
    </row>
    <row r="168" spans="1:5" ht="9.75">
      <c r="A168" s="139"/>
      <c r="B168" s="140"/>
      <c r="C168" s="141"/>
      <c r="D168" s="139"/>
      <c r="E168" s="139"/>
    </row>
    <row r="169" spans="1:5" ht="9.75">
      <c r="A169" s="139"/>
      <c r="B169" s="140"/>
      <c r="C169" s="141"/>
      <c r="D169" s="139"/>
      <c r="E169" s="139"/>
    </row>
    <row r="170" spans="1:5" ht="9.75">
      <c r="A170" s="139"/>
      <c r="B170" s="140"/>
      <c r="C170" s="141"/>
      <c r="D170" s="139"/>
      <c r="E170" s="139"/>
    </row>
    <row r="171" spans="1:5" ht="9.75">
      <c r="A171" s="139"/>
      <c r="B171" s="140"/>
      <c r="C171" s="141"/>
      <c r="D171" s="139"/>
      <c r="E171" s="139"/>
    </row>
    <row r="172" spans="1:5" ht="9.75">
      <c r="A172" s="139"/>
      <c r="B172" s="140"/>
      <c r="C172" s="141"/>
      <c r="D172" s="139"/>
      <c r="E172" s="139"/>
    </row>
    <row r="173" spans="1:5" ht="9.75">
      <c r="A173" s="139"/>
      <c r="B173" s="140"/>
      <c r="C173" s="141"/>
      <c r="D173" s="139"/>
      <c r="E173" s="139"/>
    </row>
    <row r="174" spans="1:5" ht="9.75">
      <c r="A174" s="139"/>
      <c r="B174" s="140"/>
      <c r="C174" s="141"/>
      <c r="D174" s="139"/>
      <c r="E174" s="139"/>
    </row>
    <row r="175" spans="1:5" ht="9.75">
      <c r="A175" s="139"/>
      <c r="B175" s="140"/>
      <c r="C175" s="141"/>
      <c r="D175" s="139"/>
      <c r="E175" s="139"/>
    </row>
    <row r="176" spans="1:5" ht="9.75">
      <c r="A176" s="139"/>
      <c r="B176" s="140"/>
      <c r="C176" s="141"/>
      <c r="D176" s="139"/>
      <c r="E176" s="139"/>
    </row>
    <row r="177" spans="1:5" ht="9.75">
      <c r="A177" s="139"/>
      <c r="B177" s="140"/>
      <c r="C177" s="141"/>
      <c r="D177" s="139"/>
      <c r="E177" s="139"/>
    </row>
    <row r="178" spans="1:5" ht="9.75">
      <c r="A178" s="139"/>
      <c r="B178" s="140"/>
      <c r="C178" s="141"/>
      <c r="D178" s="139"/>
      <c r="E178" s="139"/>
    </row>
    <row r="179" spans="1:5" ht="9.75">
      <c r="A179" s="139"/>
      <c r="B179" s="140"/>
      <c r="C179" s="141"/>
      <c r="D179" s="139"/>
      <c r="E179" s="139"/>
    </row>
    <row r="180" spans="1:5" ht="9.75">
      <c r="A180" s="139"/>
      <c r="B180" s="140"/>
      <c r="C180" s="141"/>
      <c r="D180" s="139"/>
      <c r="E180" s="139"/>
    </row>
    <row r="181" spans="1:5" ht="9.75">
      <c r="A181" s="139"/>
      <c r="B181" s="140"/>
      <c r="C181" s="141"/>
      <c r="D181" s="139"/>
      <c r="E181" s="139"/>
    </row>
    <row r="182" spans="1:5" ht="9.75">
      <c r="A182" s="139"/>
      <c r="B182" s="140"/>
      <c r="C182" s="141"/>
      <c r="D182" s="139"/>
      <c r="E182" s="139"/>
    </row>
    <row r="183" spans="1:5" ht="9.75">
      <c r="A183" s="139"/>
      <c r="B183" s="140"/>
      <c r="C183" s="141"/>
      <c r="D183" s="139"/>
      <c r="E183" s="139"/>
    </row>
    <row r="184" spans="1:5" ht="9.75">
      <c r="A184" s="139"/>
      <c r="B184" s="140"/>
      <c r="C184" s="141"/>
      <c r="D184" s="139"/>
      <c r="E184" s="139"/>
    </row>
    <row r="185" spans="1:5" ht="9.75">
      <c r="A185" s="139"/>
      <c r="B185" s="140"/>
      <c r="C185" s="141"/>
      <c r="D185" s="139"/>
      <c r="E185" s="139"/>
    </row>
    <row r="186" spans="1:5" ht="9.75">
      <c r="A186" s="139"/>
      <c r="B186" s="140"/>
      <c r="C186" s="141"/>
      <c r="D186" s="139"/>
      <c r="E186" s="139"/>
    </row>
    <row r="187" spans="1:5" ht="9.75">
      <c r="A187" s="139"/>
      <c r="B187" s="140"/>
      <c r="C187" s="141"/>
      <c r="D187" s="139"/>
      <c r="E187" s="139"/>
    </row>
    <row r="188" spans="1:5" ht="9.75">
      <c r="A188" s="139"/>
      <c r="B188" s="140"/>
      <c r="C188" s="141"/>
      <c r="D188" s="139"/>
      <c r="E188" s="139"/>
    </row>
    <row r="189" spans="1:5" ht="9.75">
      <c r="A189" s="139"/>
      <c r="B189" s="140"/>
      <c r="C189" s="141"/>
      <c r="D189" s="139"/>
      <c r="E189" s="139"/>
    </row>
    <row r="190" spans="1:5" ht="9.75">
      <c r="A190" s="139"/>
      <c r="B190" s="140"/>
      <c r="C190" s="141"/>
      <c r="D190" s="139"/>
      <c r="E190" s="139"/>
    </row>
    <row r="191" spans="1:5" ht="9.75">
      <c r="A191" s="139"/>
      <c r="B191" s="140"/>
      <c r="C191" s="141"/>
      <c r="D191" s="139"/>
      <c r="E191" s="139"/>
    </row>
    <row r="192" spans="1:5" ht="9.75">
      <c r="A192" s="139"/>
      <c r="B192" s="140"/>
      <c r="C192" s="141"/>
      <c r="D192" s="139"/>
      <c r="E192" s="139"/>
    </row>
    <row r="193" spans="1:5" ht="9.75">
      <c r="A193" s="139"/>
      <c r="B193" s="140"/>
      <c r="C193" s="141"/>
      <c r="D193" s="139"/>
      <c r="E193" s="139"/>
    </row>
    <row r="194" spans="1:5" ht="9.75">
      <c r="A194" s="139"/>
      <c r="B194" s="140"/>
      <c r="C194" s="141"/>
      <c r="D194" s="139"/>
      <c r="E194" s="139"/>
    </row>
    <row r="195" spans="1:5" ht="9.75">
      <c r="A195" s="139"/>
      <c r="B195" s="140"/>
      <c r="C195" s="141"/>
      <c r="D195" s="139"/>
      <c r="E195" s="139"/>
    </row>
    <row r="196" spans="1:5" ht="9.75">
      <c r="A196" s="139"/>
      <c r="B196" s="140"/>
      <c r="C196" s="141"/>
      <c r="D196" s="139"/>
      <c r="E196" s="139"/>
    </row>
    <row r="197" spans="1:5" ht="9.75">
      <c r="A197" s="139"/>
      <c r="B197" s="140"/>
      <c r="C197" s="141"/>
      <c r="D197" s="139"/>
      <c r="E197" s="139"/>
    </row>
    <row r="198" spans="1:5" ht="9.75">
      <c r="A198" s="139"/>
      <c r="B198" s="140"/>
      <c r="C198" s="141"/>
      <c r="D198" s="139"/>
      <c r="E198" s="139"/>
    </row>
    <row r="199" spans="1:5" ht="9.75">
      <c r="A199" s="139"/>
      <c r="B199" s="140"/>
      <c r="C199" s="141"/>
      <c r="D199" s="139"/>
      <c r="E199" s="139"/>
    </row>
    <row r="200" spans="1:5" ht="9.75">
      <c r="A200" s="139"/>
      <c r="B200" s="140"/>
      <c r="C200" s="141"/>
      <c r="D200" s="139"/>
      <c r="E200" s="139"/>
    </row>
    <row r="201" spans="1:5" ht="9.75">
      <c r="A201" s="139"/>
      <c r="B201" s="140"/>
      <c r="C201" s="141"/>
      <c r="D201" s="139"/>
      <c r="E201" s="139"/>
    </row>
    <row r="202" spans="1:5" ht="9.75">
      <c r="A202" s="139"/>
      <c r="B202" s="140"/>
      <c r="C202" s="141"/>
      <c r="D202" s="139"/>
      <c r="E202" s="139"/>
    </row>
    <row r="203" spans="1:5" ht="9.75">
      <c r="A203" s="139"/>
      <c r="B203" s="140"/>
      <c r="C203" s="141"/>
      <c r="D203" s="139"/>
      <c r="E203" s="139"/>
    </row>
    <row r="204" spans="1:5" ht="9.75">
      <c r="A204" s="139"/>
      <c r="B204" s="140"/>
      <c r="C204" s="141"/>
      <c r="D204" s="139"/>
      <c r="E204" s="139"/>
    </row>
    <row r="205" spans="1:5" ht="9.75">
      <c r="A205" s="139"/>
      <c r="B205" s="140"/>
      <c r="C205" s="141"/>
      <c r="D205" s="139"/>
      <c r="E205" s="139"/>
    </row>
    <row r="206" spans="1:5" ht="9.75">
      <c r="A206" s="139"/>
      <c r="B206" s="140"/>
      <c r="C206" s="141"/>
      <c r="D206" s="139"/>
      <c r="E206" s="139"/>
    </row>
    <row r="207" spans="1:5" ht="9.75">
      <c r="A207" s="139"/>
      <c r="B207" s="140"/>
      <c r="C207" s="141"/>
      <c r="D207" s="139"/>
      <c r="E207" s="139"/>
    </row>
    <row r="208" spans="1:5" ht="9.75">
      <c r="A208" s="139"/>
      <c r="B208" s="140"/>
      <c r="C208" s="141"/>
      <c r="D208" s="139"/>
      <c r="E208" s="139"/>
    </row>
    <row r="209" spans="1:5" ht="9.75">
      <c r="A209" s="139"/>
      <c r="B209" s="140"/>
      <c r="C209" s="141"/>
      <c r="D209" s="139"/>
      <c r="E209" s="139"/>
    </row>
    <row r="210" spans="1:5" ht="9.75">
      <c r="A210" s="139"/>
      <c r="B210" s="140"/>
      <c r="C210" s="141"/>
      <c r="D210" s="139"/>
      <c r="E210" s="139"/>
    </row>
    <row r="211" spans="1:5" ht="9.75">
      <c r="A211" s="139"/>
      <c r="B211" s="140"/>
      <c r="C211" s="141"/>
      <c r="D211" s="139"/>
      <c r="E211" s="139"/>
    </row>
    <row r="212" spans="1:5" ht="9.75">
      <c r="A212" s="139"/>
      <c r="B212" s="140"/>
      <c r="C212" s="141"/>
      <c r="D212" s="139"/>
      <c r="E212" s="139"/>
    </row>
    <row r="213" spans="1:5" ht="9.75">
      <c r="A213" s="139"/>
      <c r="B213" s="140"/>
      <c r="C213" s="141"/>
      <c r="D213" s="139"/>
      <c r="E213" s="139"/>
    </row>
    <row r="214" spans="1:5" ht="9.75">
      <c r="A214" s="139"/>
      <c r="B214" s="140"/>
      <c r="C214" s="141"/>
      <c r="D214" s="139"/>
      <c r="E214" s="139"/>
    </row>
    <row r="215" spans="1:5" ht="9.75">
      <c r="A215" s="139"/>
      <c r="B215" s="140"/>
      <c r="C215" s="141"/>
      <c r="D215" s="139"/>
      <c r="E215" s="139"/>
    </row>
    <row r="216" spans="1:5" ht="9.75">
      <c r="A216" s="139"/>
      <c r="B216" s="140"/>
      <c r="C216" s="141"/>
      <c r="D216" s="139"/>
      <c r="E216" s="139"/>
    </row>
    <row r="217" spans="1:5" ht="9.75">
      <c r="A217" s="139"/>
      <c r="B217" s="140"/>
      <c r="C217" s="141"/>
      <c r="D217" s="139"/>
      <c r="E217" s="139"/>
    </row>
    <row r="218" spans="1:5" ht="9.75">
      <c r="A218" s="139"/>
      <c r="B218" s="140"/>
      <c r="C218" s="141"/>
      <c r="D218" s="139"/>
      <c r="E218" s="139"/>
    </row>
    <row r="219" spans="1:5" ht="9.75">
      <c r="A219" s="139"/>
      <c r="B219" s="140"/>
      <c r="C219" s="141"/>
      <c r="D219" s="139"/>
      <c r="E219" s="139"/>
    </row>
    <row r="220" spans="1:5" ht="9.75">
      <c r="A220" s="139"/>
      <c r="B220" s="140"/>
      <c r="C220" s="141"/>
      <c r="D220" s="139"/>
      <c r="E220" s="139"/>
    </row>
    <row r="221" spans="1:5" ht="9.75">
      <c r="A221" s="139"/>
      <c r="B221" s="140"/>
      <c r="C221" s="141"/>
      <c r="D221" s="139"/>
      <c r="E221" s="139"/>
    </row>
    <row r="222" spans="1:5" ht="9.75">
      <c r="A222" s="139"/>
      <c r="B222" s="140"/>
      <c r="C222" s="141"/>
      <c r="D222" s="139"/>
      <c r="E222" s="139"/>
    </row>
    <row r="223" spans="1:5" ht="9.75">
      <c r="A223" s="139"/>
      <c r="B223" s="140"/>
      <c r="C223" s="141"/>
      <c r="D223" s="139"/>
      <c r="E223" s="139"/>
    </row>
    <row r="224" spans="1:5" ht="9.75">
      <c r="A224" s="139"/>
      <c r="B224" s="140"/>
      <c r="C224" s="141"/>
      <c r="D224" s="139"/>
      <c r="E224" s="139"/>
    </row>
    <row r="225" spans="1:5" ht="9.75">
      <c r="A225" s="139"/>
      <c r="B225" s="140"/>
      <c r="C225" s="141"/>
      <c r="D225" s="139"/>
      <c r="E225" s="139"/>
    </row>
    <row r="226" spans="1:5" ht="9.75">
      <c r="A226" s="139"/>
      <c r="B226" s="140"/>
      <c r="C226" s="141"/>
      <c r="D226" s="139"/>
      <c r="E226" s="139"/>
    </row>
    <row r="227" spans="1:5" ht="9.75">
      <c r="A227" s="139"/>
      <c r="B227" s="140"/>
      <c r="C227" s="141"/>
      <c r="D227" s="139"/>
      <c r="E227" s="139"/>
    </row>
    <row r="228" spans="1:5" ht="9.75">
      <c r="A228" s="139"/>
      <c r="B228" s="140"/>
      <c r="C228" s="141"/>
      <c r="D228" s="139"/>
      <c r="E228" s="139"/>
    </row>
    <row r="229" spans="1:5" ht="9.75">
      <c r="A229" s="139"/>
      <c r="B229" s="140"/>
      <c r="C229" s="141"/>
      <c r="D229" s="139"/>
      <c r="E229" s="139"/>
    </row>
    <row r="230" spans="1:5" ht="9.75">
      <c r="A230" s="139"/>
      <c r="B230" s="140"/>
      <c r="C230" s="141"/>
      <c r="D230" s="139"/>
      <c r="E230" s="139"/>
    </row>
    <row r="231" spans="1:5" ht="9.75">
      <c r="A231" s="139"/>
      <c r="B231" s="140"/>
      <c r="C231" s="141"/>
      <c r="D231" s="139"/>
      <c r="E231" s="139"/>
    </row>
    <row r="232" spans="1:5" ht="9.75">
      <c r="A232" s="139"/>
      <c r="B232" s="140"/>
      <c r="C232" s="141"/>
      <c r="D232" s="139"/>
      <c r="E232" s="139"/>
    </row>
    <row r="233" spans="1:5" ht="9.75">
      <c r="A233" s="139"/>
      <c r="B233" s="140"/>
      <c r="C233" s="141"/>
      <c r="D233" s="139"/>
      <c r="E233" s="139"/>
    </row>
    <row r="234" spans="1:5" ht="9.75">
      <c r="A234" s="139"/>
      <c r="B234" s="140"/>
      <c r="C234" s="141"/>
      <c r="D234" s="139"/>
      <c r="E234" s="139"/>
    </row>
    <row r="235" spans="1:5" ht="9.75">
      <c r="A235" s="139"/>
      <c r="B235" s="140"/>
      <c r="C235" s="141"/>
      <c r="D235" s="139"/>
      <c r="E235" s="139"/>
    </row>
    <row r="236" spans="1:5" ht="9.75">
      <c r="A236" s="139"/>
      <c r="B236" s="140"/>
      <c r="C236" s="141"/>
      <c r="D236" s="139"/>
      <c r="E236" s="139"/>
    </row>
    <row r="237" spans="1:5" ht="9.75">
      <c r="A237" s="139"/>
      <c r="B237" s="140"/>
      <c r="C237" s="141"/>
      <c r="D237" s="139"/>
      <c r="E237" s="139"/>
    </row>
    <row r="238" spans="1:5" ht="9.75">
      <c r="A238" s="139"/>
      <c r="B238" s="140"/>
      <c r="C238" s="141"/>
      <c r="D238" s="139"/>
      <c r="E238" s="139"/>
    </row>
    <row r="239" spans="1:5" ht="9.75">
      <c r="A239" s="139"/>
      <c r="B239" s="140"/>
      <c r="C239" s="141"/>
      <c r="D239" s="139"/>
      <c r="E239" s="139"/>
    </row>
    <row r="240" spans="1:5" ht="9.75">
      <c r="A240" s="139"/>
      <c r="B240" s="140"/>
      <c r="C240" s="141"/>
      <c r="D240" s="139"/>
      <c r="E240" s="139"/>
    </row>
    <row r="241" spans="1:5" ht="9.75">
      <c r="A241" s="139"/>
      <c r="B241" s="140"/>
      <c r="C241" s="141"/>
      <c r="D241" s="139"/>
      <c r="E241" s="139"/>
    </row>
    <row r="242" spans="1:5" ht="9.75">
      <c r="A242" s="139"/>
      <c r="B242" s="140"/>
      <c r="C242" s="141"/>
      <c r="D242" s="139"/>
      <c r="E242" s="139"/>
    </row>
    <row r="243" spans="1:5" ht="9.75">
      <c r="A243" s="139"/>
      <c r="B243" s="140"/>
      <c r="C243" s="141"/>
      <c r="D243" s="139"/>
      <c r="E243" s="139"/>
    </row>
    <row r="244" spans="1:5" ht="9.75">
      <c r="A244" s="139"/>
      <c r="B244" s="140"/>
      <c r="C244" s="141"/>
      <c r="D244" s="139"/>
      <c r="E244" s="139"/>
    </row>
    <row r="245" spans="1:5" ht="9.75">
      <c r="A245" s="139"/>
      <c r="B245" s="140"/>
      <c r="C245" s="141"/>
      <c r="D245" s="139"/>
      <c r="E245" s="139"/>
    </row>
    <row r="246" spans="1:5" ht="9.75">
      <c r="A246" s="139"/>
      <c r="B246" s="140"/>
      <c r="C246" s="141"/>
      <c r="D246" s="139"/>
      <c r="E246" s="139"/>
    </row>
    <row r="247" spans="1:5" ht="9.75">
      <c r="A247" s="139"/>
      <c r="B247" s="140"/>
      <c r="C247" s="141"/>
      <c r="D247" s="139"/>
      <c r="E247" s="139"/>
    </row>
    <row r="248" spans="1:5" ht="9.75">
      <c r="A248" s="139"/>
      <c r="B248" s="140"/>
      <c r="C248" s="141"/>
      <c r="D248" s="139"/>
      <c r="E248" s="139"/>
    </row>
    <row r="249" spans="1:5" ht="9.75">
      <c r="A249" s="139"/>
      <c r="B249" s="140"/>
      <c r="C249" s="141"/>
      <c r="D249" s="139"/>
      <c r="E249" s="139"/>
    </row>
    <row r="250" spans="1:5" ht="9.75">
      <c r="A250" s="139"/>
      <c r="B250" s="140"/>
      <c r="C250" s="141"/>
      <c r="D250" s="139"/>
      <c r="E250" s="139"/>
    </row>
    <row r="251" spans="1:5" ht="9.75">
      <c r="A251" s="139"/>
      <c r="B251" s="140"/>
      <c r="C251" s="141"/>
      <c r="D251" s="139"/>
      <c r="E251" s="139"/>
    </row>
    <row r="252" spans="1:5" ht="9.75">
      <c r="A252" s="139"/>
      <c r="B252" s="140"/>
      <c r="C252" s="141"/>
      <c r="D252" s="139"/>
      <c r="E252" s="139"/>
    </row>
    <row r="253" spans="1:5" ht="9.75">
      <c r="A253" s="139"/>
      <c r="B253" s="140"/>
      <c r="C253" s="141"/>
      <c r="D253" s="139"/>
      <c r="E253" s="139"/>
    </row>
    <row r="254" spans="1:5" ht="9.75">
      <c r="A254" s="139"/>
      <c r="B254" s="140"/>
      <c r="C254" s="141"/>
      <c r="D254" s="139"/>
      <c r="E254" s="139"/>
    </row>
    <row r="255" spans="1:5" ht="9.75">
      <c r="A255" s="139"/>
      <c r="B255" s="140"/>
      <c r="C255" s="141"/>
      <c r="D255" s="139"/>
      <c r="E255" s="139"/>
    </row>
    <row r="256" spans="1:5" ht="9.75">
      <c r="A256" s="139"/>
      <c r="B256" s="140"/>
      <c r="C256" s="141"/>
      <c r="D256" s="139"/>
      <c r="E256" s="139"/>
    </row>
    <row r="257" spans="1:5" ht="9.75">
      <c r="A257" s="139"/>
      <c r="B257" s="140"/>
      <c r="C257" s="141"/>
      <c r="D257" s="139"/>
      <c r="E257" s="139"/>
    </row>
    <row r="258" spans="1:5" ht="9.75">
      <c r="A258" s="139"/>
      <c r="B258" s="140"/>
      <c r="C258" s="141"/>
      <c r="D258" s="139"/>
      <c r="E258" s="139"/>
    </row>
    <row r="259" spans="1:5" ht="9.75">
      <c r="A259" s="139"/>
      <c r="B259" s="140"/>
      <c r="C259" s="141"/>
      <c r="D259" s="139"/>
      <c r="E259" s="139"/>
    </row>
    <row r="260" spans="1:5" ht="9.75">
      <c r="A260" s="139"/>
      <c r="B260" s="140"/>
      <c r="C260" s="141"/>
      <c r="D260" s="139"/>
      <c r="E260" s="139"/>
    </row>
    <row r="261" spans="1:5" ht="9.75">
      <c r="A261" s="139"/>
      <c r="B261" s="140"/>
      <c r="C261" s="141"/>
      <c r="D261" s="139"/>
      <c r="E261" s="139"/>
    </row>
    <row r="262" spans="1:5" ht="9.75">
      <c r="A262" s="139"/>
      <c r="B262" s="140"/>
      <c r="C262" s="141"/>
      <c r="D262" s="139"/>
      <c r="E262" s="139"/>
    </row>
    <row r="263" spans="1:5" ht="9.75">
      <c r="A263" s="139"/>
      <c r="B263" s="140"/>
      <c r="C263" s="141"/>
      <c r="D263" s="139"/>
      <c r="E263" s="139"/>
    </row>
    <row r="264" spans="1:5" ht="9.75">
      <c r="A264" s="139"/>
      <c r="B264" s="140"/>
      <c r="C264" s="141"/>
      <c r="D264" s="139"/>
      <c r="E264" s="139"/>
    </row>
    <row r="265" spans="1:5" ht="9.75">
      <c r="A265" s="139"/>
      <c r="B265" s="140"/>
      <c r="C265" s="141"/>
      <c r="D265" s="139"/>
      <c r="E265" s="139"/>
    </row>
    <row r="266" spans="1:5" ht="9.75">
      <c r="A266" s="139"/>
      <c r="B266" s="140"/>
      <c r="C266" s="141"/>
      <c r="D266" s="139"/>
      <c r="E266" s="139"/>
    </row>
    <row r="267" spans="1:5" ht="9.75">
      <c r="A267" s="139"/>
      <c r="B267" s="140"/>
      <c r="C267" s="141"/>
      <c r="D267" s="139"/>
      <c r="E267" s="139"/>
    </row>
    <row r="268" spans="1:5" ht="9.75">
      <c r="A268" s="139"/>
      <c r="B268" s="140"/>
      <c r="C268" s="141"/>
      <c r="D268" s="139"/>
      <c r="E268" s="139"/>
    </row>
    <row r="269" spans="1:5" ht="9.75">
      <c r="A269" s="139"/>
      <c r="B269" s="140"/>
      <c r="C269" s="141"/>
      <c r="D269" s="139"/>
      <c r="E269" s="139"/>
    </row>
    <row r="270" spans="1:5" ht="9.75">
      <c r="A270" s="139"/>
      <c r="B270" s="140"/>
      <c r="C270" s="141"/>
      <c r="D270" s="139"/>
      <c r="E270" s="139"/>
    </row>
    <row r="271" spans="1:5" ht="9.75">
      <c r="A271" s="139"/>
      <c r="B271" s="140"/>
      <c r="C271" s="141"/>
      <c r="D271" s="139"/>
      <c r="E271" s="139"/>
    </row>
    <row r="272" spans="1:5" ht="9.75">
      <c r="A272" s="139"/>
      <c r="B272" s="140"/>
      <c r="C272" s="141"/>
      <c r="D272" s="139"/>
      <c r="E272" s="139"/>
    </row>
    <row r="273" spans="1:5" ht="9.75">
      <c r="A273" s="139"/>
      <c r="B273" s="140"/>
      <c r="C273" s="141"/>
      <c r="D273" s="139"/>
      <c r="E273" s="139"/>
    </row>
    <row r="274" spans="1:5" ht="9.75">
      <c r="A274" s="139"/>
      <c r="B274" s="140"/>
      <c r="C274" s="141"/>
      <c r="D274" s="139"/>
      <c r="E274" s="139"/>
    </row>
    <row r="275" spans="1:5" ht="9.75">
      <c r="A275" s="139"/>
      <c r="B275" s="140"/>
      <c r="C275" s="141"/>
      <c r="D275" s="139"/>
      <c r="E275" s="139"/>
    </row>
    <row r="276" spans="1:5" ht="9.75">
      <c r="A276" s="139"/>
      <c r="B276" s="140"/>
      <c r="C276" s="141"/>
      <c r="D276" s="139"/>
      <c r="E276" s="139"/>
    </row>
    <row r="277" spans="1:5" ht="9.75">
      <c r="A277" s="139"/>
      <c r="B277" s="140"/>
      <c r="C277" s="141"/>
      <c r="D277" s="139"/>
      <c r="E277" s="139"/>
    </row>
    <row r="278" spans="1:5" ht="9.75">
      <c r="A278" s="139"/>
      <c r="B278" s="140"/>
      <c r="C278" s="141"/>
      <c r="D278" s="139"/>
      <c r="E278" s="139"/>
    </row>
    <row r="279" spans="1:5" ht="9.75">
      <c r="A279" s="139"/>
      <c r="B279" s="140"/>
      <c r="C279" s="141"/>
      <c r="D279" s="139"/>
      <c r="E279" s="139"/>
    </row>
    <row r="280" spans="1:5" ht="9.75">
      <c r="A280" s="139"/>
      <c r="B280" s="140"/>
      <c r="C280" s="141"/>
      <c r="D280" s="139"/>
      <c r="E280" s="139"/>
    </row>
    <row r="281" spans="1:5" ht="9.75">
      <c r="A281" s="139"/>
      <c r="B281" s="140"/>
      <c r="C281" s="141"/>
      <c r="D281" s="139"/>
      <c r="E281" s="139"/>
    </row>
    <row r="282" spans="1:5" ht="9.75">
      <c r="A282" s="139"/>
      <c r="B282" s="140"/>
      <c r="C282" s="141"/>
      <c r="D282" s="139"/>
      <c r="E282" s="139"/>
    </row>
    <row r="283" spans="1:5" ht="9.75">
      <c r="A283" s="139"/>
      <c r="B283" s="140"/>
      <c r="C283" s="141"/>
      <c r="D283" s="139"/>
      <c r="E283" s="139"/>
    </row>
    <row r="284" spans="1:5" ht="9.75">
      <c r="A284" s="139"/>
      <c r="B284" s="140"/>
      <c r="C284" s="141"/>
      <c r="D284" s="139"/>
      <c r="E284" s="139"/>
    </row>
    <row r="285" spans="1:5" ht="9.75">
      <c r="A285" s="139"/>
      <c r="B285" s="140"/>
      <c r="C285" s="141"/>
      <c r="D285" s="139"/>
      <c r="E285" s="139"/>
    </row>
    <row r="286" spans="1:5" ht="9.75">
      <c r="A286" s="139"/>
      <c r="B286" s="140"/>
      <c r="C286" s="141"/>
      <c r="D286" s="139"/>
      <c r="E286" s="139"/>
    </row>
    <row r="287" spans="1:5" ht="9.75">
      <c r="A287" s="139"/>
      <c r="B287" s="140"/>
      <c r="C287" s="141"/>
      <c r="D287" s="139"/>
      <c r="E287" s="139"/>
    </row>
    <row r="288" spans="1:5" ht="9.75">
      <c r="A288" s="139"/>
      <c r="B288" s="140"/>
      <c r="C288" s="141"/>
      <c r="D288" s="139"/>
      <c r="E288" s="139"/>
    </row>
    <row r="289" spans="1:5" ht="9.75">
      <c r="A289" s="139"/>
      <c r="B289" s="140"/>
      <c r="C289" s="141"/>
      <c r="D289" s="139"/>
      <c r="E289" s="139"/>
    </row>
    <row r="290" spans="1:5" ht="9.75">
      <c r="A290" s="139"/>
      <c r="B290" s="140"/>
      <c r="C290" s="141"/>
      <c r="D290" s="139"/>
      <c r="E290" s="139"/>
    </row>
    <row r="291" spans="1:5" ht="9.75">
      <c r="A291" s="139"/>
      <c r="B291" s="140"/>
      <c r="C291" s="141"/>
      <c r="D291" s="139"/>
      <c r="E291" s="139"/>
    </row>
    <row r="292" spans="1:5" ht="9.75">
      <c r="A292" s="139"/>
      <c r="B292" s="140"/>
      <c r="C292" s="141"/>
      <c r="D292" s="139"/>
      <c r="E292" s="139"/>
    </row>
    <row r="293" spans="1:5" ht="9.75">
      <c r="A293" s="139"/>
      <c r="B293" s="140"/>
      <c r="C293" s="141"/>
      <c r="D293" s="139"/>
      <c r="E293" s="139"/>
    </row>
    <row r="294" spans="1:5" ht="9.75">
      <c r="A294" s="139"/>
      <c r="B294" s="140"/>
      <c r="C294" s="141"/>
      <c r="D294" s="139"/>
      <c r="E294" s="139"/>
    </row>
    <row r="295" spans="1:5" ht="9.75">
      <c r="A295" s="139"/>
      <c r="B295" s="140"/>
      <c r="C295" s="141"/>
      <c r="D295" s="139"/>
      <c r="E295" s="139"/>
    </row>
    <row r="296" spans="1:5" ht="9.75">
      <c r="A296" s="139"/>
      <c r="B296" s="140"/>
      <c r="C296" s="141"/>
      <c r="D296" s="139"/>
      <c r="E296" s="139"/>
    </row>
    <row r="297" spans="1:5" ht="9.75">
      <c r="A297" s="139"/>
      <c r="B297" s="140"/>
      <c r="C297" s="141"/>
      <c r="D297" s="139"/>
      <c r="E297" s="139"/>
    </row>
    <row r="298" spans="1:5" ht="9.75">
      <c r="A298" s="139"/>
      <c r="B298" s="140"/>
      <c r="C298" s="141"/>
      <c r="D298" s="139"/>
      <c r="E298" s="139"/>
    </row>
    <row r="299" spans="1:5" ht="9.75">
      <c r="A299" s="139"/>
      <c r="B299" s="140"/>
      <c r="C299" s="141"/>
      <c r="D299" s="139"/>
      <c r="E299" s="139"/>
    </row>
    <row r="300" spans="1:5" ht="9.75">
      <c r="A300" s="139"/>
      <c r="B300" s="140"/>
      <c r="C300" s="141"/>
      <c r="D300" s="139"/>
      <c r="E300" s="139"/>
    </row>
    <row r="301" spans="1:5" ht="9.75">
      <c r="A301" s="139"/>
      <c r="B301" s="140"/>
      <c r="C301" s="141"/>
      <c r="D301" s="139"/>
      <c r="E301" s="139"/>
    </row>
    <row r="302" spans="1:5" ht="9.75">
      <c r="A302" s="139"/>
      <c r="B302" s="140"/>
      <c r="C302" s="141"/>
      <c r="D302" s="139"/>
      <c r="E302" s="139"/>
    </row>
    <row r="303" spans="1:5" ht="9.75">
      <c r="A303" s="139"/>
      <c r="B303" s="140"/>
      <c r="C303" s="141"/>
      <c r="D303" s="139"/>
      <c r="E303" s="139"/>
    </row>
    <row r="304" spans="1:5" ht="9.75">
      <c r="A304" s="139"/>
      <c r="B304" s="140"/>
      <c r="C304" s="141"/>
      <c r="D304" s="139"/>
      <c r="E304" s="139"/>
    </row>
    <row r="305" spans="1:5" ht="9.75">
      <c r="A305" s="139"/>
      <c r="B305" s="140"/>
      <c r="C305" s="141"/>
      <c r="D305" s="139"/>
      <c r="E305" s="139"/>
    </row>
    <row r="306" spans="1:5" ht="9.75">
      <c r="A306" s="139"/>
      <c r="B306" s="140"/>
      <c r="C306" s="141"/>
      <c r="D306" s="139"/>
      <c r="E306" s="139"/>
    </row>
    <row r="307" spans="1:5" ht="9.75">
      <c r="A307" s="139"/>
      <c r="B307" s="140"/>
      <c r="C307" s="141"/>
      <c r="D307" s="139"/>
      <c r="E307" s="139"/>
    </row>
    <row r="308" spans="1:5" ht="9.75">
      <c r="A308" s="55"/>
      <c r="B308" s="56"/>
      <c r="C308" s="57"/>
      <c r="D308" s="55"/>
      <c r="E308" s="55"/>
    </row>
    <row r="309" spans="1:5" ht="9.75">
      <c r="A309" s="55"/>
      <c r="B309" s="56"/>
      <c r="C309" s="57"/>
      <c r="D309" s="55"/>
      <c r="E309" s="55"/>
    </row>
    <row r="310" spans="1:5" ht="9.75">
      <c r="A310" s="55"/>
      <c r="B310" s="56"/>
      <c r="C310" s="57"/>
      <c r="D310" s="55"/>
      <c r="E310" s="55"/>
    </row>
    <row r="311" spans="1:5" ht="9.75">
      <c r="A311" s="55"/>
      <c r="B311" s="56"/>
      <c r="C311" s="57"/>
      <c r="D311" s="55"/>
      <c r="E311" s="55"/>
    </row>
    <row r="312" spans="1:5" ht="9.75">
      <c r="A312" s="55"/>
      <c r="B312" s="56"/>
      <c r="C312" s="57"/>
      <c r="D312" s="55"/>
      <c r="E312" s="55"/>
    </row>
    <row r="313" spans="1:5" ht="9.75">
      <c r="A313" s="55"/>
      <c r="B313" s="56"/>
      <c r="C313" s="57"/>
      <c r="D313" s="55"/>
      <c r="E313" s="55"/>
    </row>
    <row r="314" spans="1:5" ht="9.75">
      <c r="A314" s="55"/>
      <c r="B314" s="56"/>
      <c r="C314" s="57"/>
      <c r="D314" s="55"/>
      <c r="E314" s="55"/>
    </row>
    <row r="315" spans="1:5" ht="9.75">
      <c r="A315" s="55"/>
      <c r="B315" s="56"/>
      <c r="C315" s="57"/>
      <c r="D315" s="55"/>
      <c r="E315" s="55"/>
    </row>
    <row r="316" spans="1:5" ht="9.75">
      <c r="A316" s="55"/>
      <c r="B316" s="56"/>
      <c r="C316" s="57"/>
      <c r="D316" s="55"/>
      <c r="E316" s="55"/>
    </row>
    <row r="317" spans="1:5" ht="9.75">
      <c r="A317" s="55"/>
      <c r="B317" s="56"/>
      <c r="C317" s="57"/>
      <c r="D317" s="55"/>
      <c r="E317" s="55"/>
    </row>
    <row r="318" spans="1:5" ht="9.75">
      <c r="A318" s="55"/>
      <c r="B318" s="56"/>
      <c r="C318" s="57"/>
      <c r="D318" s="55"/>
      <c r="E318" s="55"/>
    </row>
    <row r="319" spans="1:5" ht="9.75">
      <c r="A319" s="55"/>
      <c r="B319" s="56"/>
      <c r="C319" s="57"/>
      <c r="D319" s="55"/>
      <c r="E319" s="55"/>
    </row>
    <row r="320" spans="1:5" ht="9.75">
      <c r="A320" s="55"/>
      <c r="B320" s="56"/>
      <c r="C320" s="57"/>
      <c r="D320" s="55"/>
      <c r="E320" s="55"/>
    </row>
    <row r="321" spans="1:5" ht="9.75">
      <c r="A321" s="55"/>
      <c r="B321" s="56"/>
      <c r="C321" s="57"/>
      <c r="D321" s="55"/>
      <c r="E321" s="55"/>
    </row>
    <row r="322" spans="1:5" ht="9.75">
      <c r="A322" s="55"/>
      <c r="B322" s="56"/>
      <c r="C322" s="57"/>
      <c r="D322" s="55"/>
      <c r="E322" s="55"/>
    </row>
    <row r="323" spans="1:5" ht="9.75">
      <c r="A323" s="55"/>
      <c r="B323" s="56"/>
      <c r="C323" s="57"/>
      <c r="D323" s="55"/>
      <c r="E323" s="55"/>
    </row>
    <row r="324" spans="1:5" ht="9.75">
      <c r="A324" s="55"/>
      <c r="B324" s="56"/>
      <c r="C324" s="57"/>
      <c r="D324" s="55"/>
      <c r="E324" s="55"/>
    </row>
    <row r="325" spans="1:5" ht="9.75">
      <c r="A325" s="55"/>
      <c r="B325" s="56"/>
      <c r="C325" s="57"/>
      <c r="D325" s="55"/>
      <c r="E325" s="55"/>
    </row>
    <row r="326" spans="1:5" ht="9.75">
      <c r="A326" s="55"/>
      <c r="B326" s="56"/>
      <c r="C326" s="57"/>
      <c r="D326" s="55"/>
      <c r="E326" s="55"/>
    </row>
    <row r="327" spans="1:5" ht="9.75">
      <c r="A327" s="55"/>
      <c r="B327" s="56"/>
      <c r="C327" s="57"/>
      <c r="D327" s="55"/>
      <c r="E327" s="55"/>
    </row>
    <row r="328" spans="1:5" ht="9.75">
      <c r="A328" s="55"/>
      <c r="B328" s="56"/>
      <c r="C328" s="57"/>
      <c r="D328" s="55"/>
      <c r="E328" s="55"/>
    </row>
    <row r="329" spans="1:5" ht="9.75">
      <c r="A329" s="55"/>
      <c r="B329" s="56"/>
      <c r="C329" s="57"/>
      <c r="D329" s="55"/>
      <c r="E329" s="55"/>
    </row>
    <row r="330" spans="1:5" ht="9.75">
      <c r="A330" s="55"/>
      <c r="B330" s="56"/>
      <c r="C330" s="57"/>
      <c r="D330" s="55"/>
      <c r="E330" s="55"/>
    </row>
    <row r="331" spans="1:5" ht="9.75">
      <c r="A331" s="55"/>
      <c r="B331" s="56"/>
      <c r="C331" s="57"/>
      <c r="D331" s="55"/>
      <c r="E331" s="55"/>
    </row>
    <row r="332" spans="1:5" ht="9.75">
      <c r="A332" s="55"/>
      <c r="B332" s="56"/>
      <c r="C332" s="57"/>
      <c r="D332" s="55"/>
      <c r="E332" s="55"/>
    </row>
    <row r="333" spans="1:5" ht="9.75">
      <c r="A333" s="55"/>
      <c r="B333" s="56"/>
      <c r="C333" s="57"/>
      <c r="D333" s="55"/>
      <c r="E333" s="55"/>
    </row>
    <row r="334" spans="1:5" ht="9.75">
      <c r="A334" s="55"/>
      <c r="B334" s="56"/>
      <c r="C334" s="57"/>
      <c r="D334" s="55"/>
      <c r="E334" s="55"/>
    </row>
    <row r="335" spans="1:5" ht="9.75">
      <c r="A335" s="55"/>
      <c r="B335" s="56"/>
      <c r="C335" s="57"/>
      <c r="D335" s="55"/>
      <c r="E335" s="55"/>
    </row>
    <row r="336" spans="1:5" ht="9.75">
      <c r="A336" s="55"/>
      <c r="B336" s="56"/>
      <c r="C336" s="57"/>
      <c r="D336" s="55"/>
      <c r="E336" s="55"/>
    </row>
    <row r="337" spans="1:5" ht="9.75">
      <c r="A337" s="55"/>
      <c r="B337" s="56"/>
      <c r="C337" s="57"/>
      <c r="D337" s="55"/>
      <c r="E337" s="55"/>
    </row>
    <row r="338" spans="1:5" ht="9.75">
      <c r="A338" s="55"/>
      <c r="B338" s="56"/>
      <c r="C338" s="57"/>
      <c r="D338" s="55"/>
      <c r="E338" s="55"/>
    </row>
    <row r="339" spans="1:5" ht="9.75">
      <c r="A339" s="55"/>
      <c r="B339" s="56"/>
      <c r="C339" s="57"/>
      <c r="D339" s="55"/>
      <c r="E339" s="55"/>
    </row>
    <row r="340" spans="1:5" ht="9.75">
      <c r="A340" s="55"/>
      <c r="B340" s="56"/>
      <c r="C340" s="57"/>
      <c r="D340" s="55"/>
      <c r="E340" s="55"/>
    </row>
    <row r="341" spans="1:5" ht="9.75">
      <c r="A341" s="55"/>
      <c r="B341" s="56"/>
      <c r="C341" s="57"/>
      <c r="D341" s="55"/>
      <c r="E341" s="55"/>
    </row>
    <row r="342" spans="1:5" ht="9.75">
      <c r="A342" s="55"/>
      <c r="B342" s="56"/>
      <c r="C342" s="57"/>
      <c r="D342" s="55"/>
      <c r="E342" s="55"/>
    </row>
    <row r="343" spans="1:5" ht="9.75">
      <c r="A343" s="55"/>
      <c r="B343" s="56"/>
      <c r="C343" s="57"/>
      <c r="D343" s="55"/>
      <c r="E343" s="55"/>
    </row>
    <row r="344" spans="1:5" ht="9.75">
      <c r="A344" s="55"/>
      <c r="B344" s="56"/>
      <c r="C344" s="57"/>
      <c r="D344" s="55"/>
      <c r="E344" s="55"/>
    </row>
    <row r="345" spans="1:5" ht="9.75">
      <c r="A345" s="55"/>
      <c r="B345" s="56"/>
      <c r="C345" s="57"/>
      <c r="D345" s="55"/>
      <c r="E345" s="55"/>
    </row>
    <row r="346" spans="1:5" ht="9.75">
      <c r="A346" s="55"/>
      <c r="B346" s="56"/>
      <c r="C346" s="57"/>
      <c r="D346" s="55"/>
      <c r="E346" s="55"/>
    </row>
    <row r="347" spans="1:5" ht="9.75">
      <c r="A347" s="55"/>
      <c r="B347" s="56"/>
      <c r="C347" s="57"/>
      <c r="D347" s="55"/>
      <c r="E347" s="55"/>
    </row>
    <row r="348" spans="1:5" ht="9.75">
      <c r="A348" s="55"/>
      <c r="B348" s="56"/>
      <c r="C348" s="57"/>
      <c r="D348" s="55"/>
      <c r="E348" s="55"/>
    </row>
    <row r="349" spans="1:5" ht="9.75">
      <c r="A349" s="55"/>
      <c r="B349" s="56"/>
      <c r="C349" s="57"/>
      <c r="D349" s="55"/>
      <c r="E349" s="55"/>
    </row>
    <row r="350" spans="1:5" ht="9.75">
      <c r="A350" s="55"/>
      <c r="B350" s="56"/>
      <c r="C350" s="57"/>
      <c r="D350" s="55"/>
      <c r="E350" s="55"/>
    </row>
    <row r="351" spans="1:5" ht="9.75">
      <c r="A351" s="55"/>
      <c r="B351" s="56"/>
      <c r="C351" s="57"/>
      <c r="D351" s="55"/>
      <c r="E351" s="55"/>
    </row>
    <row r="352" spans="1:5" ht="9.75">
      <c r="A352" s="55"/>
      <c r="B352" s="56"/>
      <c r="C352" s="57"/>
      <c r="D352" s="55"/>
      <c r="E352" s="55"/>
    </row>
    <row r="353" spans="1:5" ht="9.75">
      <c r="A353" s="55"/>
      <c r="B353" s="56"/>
      <c r="C353" s="57"/>
      <c r="D353" s="55"/>
      <c r="E353" s="55"/>
    </row>
    <row r="354" spans="1:5" ht="9.75">
      <c r="A354" s="55"/>
      <c r="B354" s="56"/>
      <c r="C354" s="57"/>
      <c r="D354" s="55"/>
      <c r="E354" s="55"/>
    </row>
    <row r="355" spans="1:5" ht="9.75">
      <c r="A355" s="55"/>
      <c r="B355" s="56"/>
      <c r="C355" s="57"/>
      <c r="D355" s="55"/>
      <c r="E355" s="55"/>
    </row>
    <row r="356" spans="1:5" ht="9.75">
      <c r="A356" s="55"/>
      <c r="B356" s="56"/>
      <c r="C356" s="57"/>
      <c r="D356" s="55"/>
      <c r="E356" s="55"/>
    </row>
    <row r="357" spans="1:5" ht="9.75">
      <c r="A357" s="55"/>
      <c r="B357" s="56"/>
      <c r="C357" s="57"/>
      <c r="D357" s="55"/>
      <c r="E357" s="55"/>
    </row>
    <row r="358" spans="1:5" ht="9.75">
      <c r="A358" s="55"/>
      <c r="B358" s="56"/>
      <c r="C358" s="57"/>
      <c r="D358" s="55"/>
      <c r="E358" s="55"/>
    </row>
    <row r="359" spans="1:5" ht="9.75">
      <c r="A359" s="55"/>
      <c r="B359" s="56"/>
      <c r="C359" s="57"/>
      <c r="D359" s="55"/>
      <c r="E359" s="55"/>
    </row>
    <row r="360" spans="1:5" ht="9.75">
      <c r="A360" s="55"/>
      <c r="B360" s="56"/>
      <c r="C360" s="57"/>
      <c r="D360" s="55"/>
      <c r="E360" s="55"/>
    </row>
    <row r="361" spans="1:5" ht="9.75">
      <c r="A361" s="55"/>
      <c r="B361" s="56"/>
      <c r="C361" s="57"/>
      <c r="D361" s="55"/>
      <c r="E361" s="55"/>
    </row>
    <row r="362" spans="1:5" ht="9.75">
      <c r="A362" s="55"/>
      <c r="B362" s="56"/>
      <c r="C362" s="57"/>
      <c r="D362" s="55"/>
      <c r="E362" s="55"/>
    </row>
    <row r="363" spans="1:5" ht="9.75">
      <c r="A363" s="55"/>
      <c r="B363" s="56"/>
      <c r="C363" s="57"/>
      <c r="D363" s="55"/>
      <c r="E363" s="55"/>
    </row>
    <row r="364" spans="1:5" ht="9.75">
      <c r="A364" s="55"/>
      <c r="B364" s="56"/>
      <c r="C364" s="57"/>
      <c r="D364" s="55"/>
      <c r="E364" s="55"/>
    </row>
    <row r="365" spans="1:5" ht="9.75">
      <c r="A365" s="55"/>
      <c r="B365" s="56"/>
      <c r="C365" s="57"/>
      <c r="D365" s="55"/>
      <c r="E365" s="55"/>
    </row>
    <row r="366" spans="1:5" ht="9.75">
      <c r="A366" s="55"/>
      <c r="B366" s="56"/>
      <c r="C366" s="57"/>
      <c r="D366" s="55"/>
      <c r="E366" s="55"/>
    </row>
    <row r="367" spans="1:5" ht="9.75">
      <c r="A367" s="55"/>
      <c r="B367" s="56"/>
      <c r="C367" s="57"/>
      <c r="D367" s="55"/>
      <c r="E367" s="55"/>
    </row>
    <row r="368" spans="1:5" ht="9.75">
      <c r="A368" s="55"/>
      <c r="B368" s="56"/>
      <c r="C368" s="57"/>
      <c r="D368" s="55"/>
      <c r="E368" s="55"/>
    </row>
    <row r="369" spans="1:5" ht="9.75">
      <c r="A369" s="55"/>
      <c r="B369" s="56"/>
      <c r="C369" s="57"/>
      <c r="D369" s="55"/>
      <c r="E369" s="55"/>
    </row>
    <row r="370" spans="1:5" ht="9.75">
      <c r="A370" s="55"/>
      <c r="B370" s="56"/>
      <c r="C370" s="57"/>
      <c r="D370" s="55"/>
      <c r="E370" s="55"/>
    </row>
    <row r="371" spans="1:5" ht="9.75">
      <c r="A371" s="55"/>
      <c r="B371" s="56"/>
      <c r="C371" s="57"/>
      <c r="D371" s="55"/>
      <c r="E371" s="55"/>
    </row>
    <row r="372" spans="1:5" ht="9.75">
      <c r="A372" s="55"/>
      <c r="B372" s="56"/>
      <c r="C372" s="57"/>
      <c r="D372" s="55"/>
      <c r="E372" s="55"/>
    </row>
    <row r="373" spans="1:5" ht="9.75">
      <c r="A373" s="55"/>
      <c r="B373" s="56"/>
      <c r="C373" s="57"/>
      <c r="D373" s="55"/>
      <c r="E373" s="55"/>
    </row>
    <row r="374" spans="1:5" ht="9.75">
      <c r="A374" s="55"/>
      <c r="B374" s="56"/>
      <c r="C374" s="57"/>
      <c r="D374" s="55"/>
      <c r="E374" s="55"/>
    </row>
    <row r="375" spans="1:5" ht="9.75">
      <c r="A375" s="55"/>
      <c r="B375" s="56"/>
      <c r="C375" s="57"/>
      <c r="D375" s="55"/>
      <c r="E375" s="55"/>
    </row>
    <row r="376" spans="1:5" ht="9.75">
      <c r="A376" s="55"/>
      <c r="B376" s="56"/>
      <c r="C376" s="57"/>
      <c r="D376" s="55"/>
      <c r="E376" s="55"/>
    </row>
    <row r="377" spans="1:5" ht="9.75">
      <c r="A377" s="55"/>
      <c r="B377" s="56"/>
      <c r="C377" s="57"/>
      <c r="D377" s="55"/>
      <c r="E377" s="55"/>
    </row>
    <row r="378" spans="1:5" ht="9.75">
      <c r="A378" s="55"/>
      <c r="B378" s="56"/>
      <c r="C378" s="57"/>
      <c r="D378" s="55"/>
      <c r="E378" s="55"/>
    </row>
    <row r="379" spans="1:5" ht="9.75">
      <c r="A379" s="55"/>
      <c r="B379" s="56"/>
      <c r="C379" s="57"/>
      <c r="D379" s="55"/>
      <c r="E379" s="55"/>
    </row>
    <row r="380" spans="1:5" ht="9.75">
      <c r="A380" s="55"/>
      <c r="B380" s="56"/>
      <c r="C380" s="57"/>
      <c r="D380" s="55"/>
      <c r="E380" s="55"/>
    </row>
    <row r="381" spans="1:5" ht="9.75">
      <c r="A381" s="55"/>
      <c r="B381" s="56"/>
      <c r="C381" s="57"/>
      <c r="D381" s="55"/>
      <c r="E381" s="55"/>
    </row>
    <row r="382" spans="1:5" ht="9.75">
      <c r="A382" s="55"/>
      <c r="B382" s="56"/>
      <c r="C382" s="57"/>
      <c r="D382" s="55"/>
      <c r="E382" s="55"/>
    </row>
    <row r="383" spans="1:5" ht="9.75">
      <c r="A383" s="55"/>
      <c r="B383" s="56"/>
      <c r="C383" s="57"/>
      <c r="D383" s="55"/>
      <c r="E383" s="55"/>
    </row>
    <row r="384" spans="1:5" ht="9.75">
      <c r="A384" s="55"/>
      <c r="B384" s="56"/>
      <c r="C384" s="57"/>
      <c r="D384" s="55"/>
      <c r="E384" s="55"/>
    </row>
    <row r="385" spans="1:5" ht="9.75">
      <c r="A385" s="55"/>
      <c r="B385" s="56"/>
      <c r="C385" s="57"/>
      <c r="D385" s="55"/>
      <c r="E385" s="55"/>
    </row>
    <row r="386" spans="1:5" ht="9.75">
      <c r="A386" s="55"/>
      <c r="B386" s="56"/>
      <c r="C386" s="57"/>
      <c r="D386" s="55"/>
      <c r="E386" s="55"/>
    </row>
    <row r="387" spans="1:5" ht="9.75">
      <c r="A387" s="55"/>
      <c r="B387" s="56"/>
      <c r="C387" s="57"/>
      <c r="D387" s="55"/>
      <c r="E387" s="55"/>
    </row>
    <row r="388" spans="1:5" ht="9.75">
      <c r="A388" s="55"/>
      <c r="B388" s="56"/>
      <c r="C388" s="57"/>
      <c r="D388" s="55"/>
      <c r="E388" s="55"/>
    </row>
    <row r="389" spans="1:5" ht="9.75">
      <c r="A389" s="55"/>
      <c r="B389" s="56"/>
      <c r="C389" s="57"/>
      <c r="D389" s="55"/>
      <c r="E389" s="55"/>
    </row>
    <row r="390" spans="1:5" ht="9.75">
      <c r="A390" s="55"/>
      <c r="B390" s="56"/>
      <c r="C390" s="57"/>
      <c r="D390" s="55"/>
      <c r="E390" s="55"/>
    </row>
    <row r="391" spans="1:5" ht="9.75">
      <c r="A391" s="55"/>
      <c r="B391" s="56"/>
      <c r="C391" s="57"/>
      <c r="D391" s="55"/>
      <c r="E391" s="55"/>
    </row>
    <row r="392" spans="1:5" ht="9.75">
      <c r="A392" s="55"/>
      <c r="B392" s="56"/>
      <c r="C392" s="57"/>
      <c r="D392" s="55"/>
      <c r="E392" s="55"/>
    </row>
    <row r="393" spans="1:5" ht="9.75">
      <c r="A393" s="55"/>
      <c r="B393" s="56"/>
      <c r="C393" s="57"/>
      <c r="D393" s="55"/>
      <c r="E393" s="55"/>
    </row>
    <row r="394" spans="1:5" ht="9.75">
      <c r="A394" s="55"/>
      <c r="B394" s="56"/>
      <c r="C394" s="57"/>
      <c r="D394" s="55"/>
      <c r="E394" s="55"/>
    </row>
    <row r="395" spans="1:5" ht="9.75">
      <c r="A395" s="55"/>
      <c r="B395" s="56"/>
      <c r="C395" s="57"/>
      <c r="D395" s="55"/>
      <c r="E395" s="55"/>
    </row>
    <row r="396" spans="1:5" ht="9.75">
      <c r="A396" s="55"/>
      <c r="B396" s="56"/>
      <c r="C396" s="57"/>
      <c r="D396" s="55"/>
      <c r="E396" s="55"/>
    </row>
    <row r="397" spans="1:5" ht="9.75">
      <c r="A397" s="55"/>
      <c r="B397" s="56"/>
      <c r="C397" s="57"/>
      <c r="D397" s="55"/>
      <c r="E397" s="55"/>
    </row>
    <row r="398" spans="1:5" ht="9.75">
      <c r="A398" s="55"/>
      <c r="B398" s="56"/>
      <c r="C398" s="57"/>
      <c r="D398" s="55"/>
      <c r="E398" s="55"/>
    </row>
    <row r="399" spans="1:5" ht="9.75">
      <c r="A399" s="55"/>
      <c r="B399" s="56"/>
      <c r="C399" s="57"/>
      <c r="D399" s="55"/>
      <c r="E399" s="55"/>
    </row>
    <row r="400" spans="1:5" ht="9.75">
      <c r="A400" s="55"/>
      <c r="B400" s="56"/>
      <c r="C400" s="57"/>
      <c r="D400" s="55"/>
      <c r="E400" s="55"/>
    </row>
    <row r="401" spans="1:5" ht="9.75">
      <c r="A401" s="55"/>
      <c r="B401" s="56"/>
      <c r="C401" s="57"/>
      <c r="D401" s="55"/>
      <c r="E401" s="55"/>
    </row>
    <row r="402" spans="1:5" ht="9.75">
      <c r="A402" s="55"/>
      <c r="B402" s="56"/>
      <c r="C402" s="57"/>
      <c r="D402" s="55"/>
      <c r="E402" s="55"/>
    </row>
    <row r="403" spans="1:5" ht="9.75">
      <c r="A403" s="55"/>
      <c r="B403" s="56"/>
      <c r="C403" s="57"/>
      <c r="D403" s="55"/>
      <c r="E403" s="55"/>
    </row>
    <row r="404" spans="1:5" ht="9.75">
      <c r="A404" s="55"/>
      <c r="B404" s="56"/>
      <c r="C404" s="57"/>
      <c r="D404" s="55"/>
      <c r="E404" s="55"/>
    </row>
    <row r="405" spans="1:5" ht="9.75">
      <c r="A405" s="55"/>
      <c r="B405" s="56"/>
      <c r="C405" s="57"/>
      <c r="D405" s="55"/>
      <c r="E405" s="55"/>
    </row>
    <row r="406" spans="1:5" ht="9.75">
      <c r="A406" s="55"/>
      <c r="B406" s="56"/>
      <c r="C406" s="57"/>
      <c r="D406" s="55"/>
      <c r="E406" s="55"/>
    </row>
    <row r="407" spans="1:5" ht="9.75">
      <c r="A407" s="55"/>
      <c r="B407" s="56"/>
      <c r="C407" s="57"/>
      <c r="D407" s="55"/>
      <c r="E407" s="55"/>
    </row>
    <row r="408" spans="1:5" ht="9.75">
      <c r="A408" s="55"/>
      <c r="B408" s="56"/>
      <c r="C408" s="57"/>
      <c r="D408" s="55"/>
      <c r="E408" s="55"/>
    </row>
    <row r="409" spans="1:5" ht="9.75">
      <c r="A409" s="55"/>
      <c r="B409" s="56"/>
      <c r="C409" s="57"/>
      <c r="D409" s="55"/>
      <c r="E409" s="55"/>
    </row>
    <row r="410" spans="1:5" ht="9.75">
      <c r="A410" s="55"/>
      <c r="B410" s="56"/>
      <c r="C410" s="57"/>
      <c r="D410" s="55"/>
      <c r="E410" s="55"/>
    </row>
    <row r="411" spans="1:5" ht="9.75">
      <c r="A411" s="55"/>
      <c r="B411" s="56"/>
      <c r="C411" s="57"/>
      <c r="D411" s="55"/>
      <c r="E411" s="55"/>
    </row>
    <row r="412" spans="1:5" ht="9.75">
      <c r="A412" s="55"/>
      <c r="B412" s="56"/>
      <c r="C412" s="57"/>
      <c r="D412" s="55"/>
      <c r="E412" s="55"/>
    </row>
    <row r="413" spans="1:5" ht="9.75">
      <c r="A413" s="55"/>
      <c r="B413" s="56"/>
      <c r="C413" s="57"/>
      <c r="D413" s="55"/>
      <c r="E413" s="55"/>
    </row>
    <row r="414" spans="1:5" ht="9.75">
      <c r="A414" s="55"/>
      <c r="B414" s="56"/>
      <c r="C414" s="57"/>
      <c r="D414" s="55"/>
      <c r="E414" s="55"/>
    </row>
    <row r="415" spans="1:5" ht="9.75">
      <c r="A415" s="55"/>
      <c r="B415" s="56"/>
      <c r="C415" s="57"/>
      <c r="D415" s="55"/>
      <c r="E415" s="55"/>
    </row>
    <row r="416" spans="1:5" ht="9.75">
      <c r="A416" s="55"/>
      <c r="B416" s="56"/>
      <c r="C416" s="57"/>
      <c r="D416" s="55"/>
      <c r="E416" s="55"/>
    </row>
    <row r="417" spans="1:5" ht="9.75">
      <c r="A417" s="55"/>
      <c r="B417" s="56"/>
      <c r="C417" s="57"/>
      <c r="D417" s="55"/>
      <c r="E417" s="55"/>
    </row>
    <row r="418" spans="1:5" ht="9.75">
      <c r="A418" s="55"/>
      <c r="B418" s="56"/>
      <c r="C418" s="57"/>
      <c r="D418" s="55"/>
      <c r="E418" s="55"/>
    </row>
    <row r="419" spans="1:5" ht="9.75">
      <c r="A419" s="55"/>
      <c r="B419" s="56"/>
      <c r="C419" s="57"/>
      <c r="D419" s="55"/>
      <c r="E419" s="55"/>
    </row>
    <row r="420" spans="1:5" ht="9.75">
      <c r="A420" s="55"/>
      <c r="B420" s="56"/>
      <c r="C420" s="57"/>
      <c r="D420" s="55"/>
      <c r="E420" s="55"/>
    </row>
    <row r="421" spans="1:5" ht="9.75">
      <c r="A421" s="55"/>
      <c r="B421" s="56"/>
      <c r="C421" s="57"/>
      <c r="D421" s="55"/>
      <c r="E421" s="55"/>
    </row>
    <row r="422" spans="1:5" ht="9.75">
      <c r="A422" s="55"/>
      <c r="B422" s="56"/>
      <c r="C422" s="57"/>
      <c r="D422" s="55"/>
      <c r="E422" s="55"/>
    </row>
    <row r="423" spans="1:5" ht="9.75">
      <c r="A423" s="55"/>
      <c r="B423" s="56"/>
      <c r="C423" s="57"/>
      <c r="D423" s="55"/>
      <c r="E423" s="55"/>
    </row>
    <row r="424" spans="1:5" ht="9.75">
      <c r="A424" s="55"/>
      <c r="B424" s="56"/>
      <c r="C424" s="57"/>
      <c r="D424" s="55"/>
      <c r="E424" s="55"/>
    </row>
    <row r="425" spans="1:5" ht="9.75">
      <c r="A425" s="55"/>
      <c r="B425" s="56"/>
      <c r="C425" s="57"/>
      <c r="D425" s="55"/>
      <c r="E425" s="55"/>
    </row>
    <row r="426" spans="1:5" ht="9.75">
      <c r="A426" s="55"/>
      <c r="B426" s="56"/>
      <c r="C426" s="57"/>
      <c r="D426" s="55"/>
      <c r="E426" s="55"/>
    </row>
    <row r="427" spans="1:5" ht="9.75">
      <c r="A427" s="55"/>
      <c r="B427" s="56"/>
      <c r="C427" s="57"/>
      <c r="D427" s="55"/>
      <c r="E427" s="55"/>
    </row>
    <row r="428" spans="1:5" ht="9.75">
      <c r="A428" s="55"/>
      <c r="B428" s="56"/>
      <c r="C428" s="57"/>
      <c r="D428" s="55"/>
      <c r="E428" s="55"/>
    </row>
    <row r="429" spans="1:5" ht="9.75">
      <c r="A429" s="55"/>
      <c r="B429" s="56"/>
      <c r="C429" s="57"/>
      <c r="D429" s="55"/>
      <c r="E429" s="55"/>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D86" sqref="D86"/>
    </sheetView>
  </sheetViews>
  <sheetFormatPr defaultColWidth="9.140625" defaultRowHeight="12.75"/>
  <cols>
    <col min="1" max="1" width="5.140625" style="71" bestFit="1" customWidth="1"/>
    <col min="2" max="2" width="42.28125" style="72" customWidth="1"/>
    <col min="3" max="3" width="7.57421875" style="71" customWidth="1"/>
    <col min="4" max="5" width="18.57421875" style="71" customWidth="1"/>
    <col min="6" max="6" width="12.140625" style="149" customWidth="1"/>
    <col min="7" max="10" width="9.140625" style="149" customWidth="1"/>
    <col min="11" max="16384" width="9.140625" style="71" customWidth="1"/>
  </cols>
  <sheetData>
    <row r="1" spans="1:10" s="54" customFormat="1" ht="12" thickBot="1">
      <c r="A1" s="723" t="s">
        <v>637</v>
      </c>
      <c r="B1" s="723"/>
      <c r="C1" s="723"/>
      <c r="D1" s="723"/>
      <c r="E1" s="723"/>
      <c r="F1" s="174"/>
      <c r="G1" s="174"/>
      <c r="H1" s="174"/>
      <c r="I1" s="174"/>
      <c r="J1" s="174"/>
    </row>
    <row r="2" spans="1:10" s="54" customFormat="1" ht="11.25">
      <c r="A2" s="102"/>
      <c r="B2" s="102"/>
      <c r="C2" s="102"/>
      <c r="D2" s="102"/>
      <c r="E2" s="102"/>
      <c r="F2" s="174"/>
      <c r="G2" s="174"/>
      <c r="H2" s="174"/>
      <c r="I2" s="174"/>
      <c r="J2" s="174"/>
    </row>
    <row r="3" spans="1:10" s="54" customFormat="1" ht="11.25">
      <c r="A3" s="738" t="s">
        <v>521</v>
      </c>
      <c r="B3" s="738"/>
      <c r="C3" s="901" t="str">
        <f>IF(ISBLANK(Ročná_správa!B12),"   údaj nebol vyplnený   ",Ročná_správa!B12)</f>
        <v>STP akciová spoločnosť Michalovce</v>
      </c>
      <c r="D3" s="901"/>
      <c r="E3" s="901"/>
      <c r="F3" s="174"/>
      <c r="G3" s="174"/>
      <c r="H3" s="174"/>
      <c r="I3" s="174"/>
      <c r="J3" s="174"/>
    </row>
    <row r="4" spans="1:10" s="54" customFormat="1" ht="11.25">
      <c r="A4" s="738" t="s">
        <v>265</v>
      </c>
      <c r="B4" s="739"/>
      <c r="C4" s="884" t="str">
        <f>IF(Ročná_správa!E6=0,"   údaj nebol vyplnený   ",Ročná_správa!E6)</f>
        <v>31650058</v>
      </c>
      <c r="D4" s="898"/>
      <c r="E4" s="898"/>
      <c r="F4" s="174"/>
      <c r="G4" s="174"/>
      <c r="H4" s="174"/>
      <c r="I4" s="174"/>
      <c r="J4" s="174"/>
    </row>
    <row r="5" spans="1:10" s="54" customFormat="1" ht="11.25">
      <c r="A5" s="738" t="s">
        <v>353</v>
      </c>
      <c r="B5" s="739"/>
      <c r="C5" s="899"/>
      <c r="D5" s="900"/>
      <c r="E5" s="900"/>
      <c r="F5" s="174"/>
      <c r="G5" s="174"/>
      <c r="H5" s="174"/>
      <c r="I5" s="174"/>
      <c r="J5" s="174"/>
    </row>
    <row r="6" spans="1:5" ht="11.25">
      <c r="A6" s="738" t="s">
        <v>354</v>
      </c>
      <c r="B6" s="739"/>
      <c r="C6" s="899"/>
      <c r="D6" s="900"/>
      <c r="E6" s="900"/>
    </row>
    <row r="7" spans="1:10" s="284" customFormat="1" ht="12" thickBot="1">
      <c r="A7" s="287"/>
      <c r="B7" s="288"/>
      <c r="C7" s="283"/>
      <c r="D7" s="289"/>
      <c r="E7" s="289"/>
      <c r="F7" s="183"/>
      <c r="G7" s="183"/>
      <c r="H7" s="183"/>
      <c r="I7" s="183"/>
      <c r="J7" s="183"/>
    </row>
    <row r="8" spans="1:5" ht="15" customHeight="1">
      <c r="A8" s="906" t="s">
        <v>456</v>
      </c>
      <c r="B8" s="890"/>
      <c r="C8" s="902" t="s">
        <v>664</v>
      </c>
      <c r="D8" s="904" t="s">
        <v>249</v>
      </c>
      <c r="E8" s="905"/>
    </row>
    <row r="9" spans="1:5" ht="25.5" customHeight="1" thickBot="1">
      <c r="A9" s="907"/>
      <c r="B9" s="892"/>
      <c r="C9" s="903"/>
      <c r="D9" s="292" t="s">
        <v>539</v>
      </c>
      <c r="E9" s="293" t="s">
        <v>540</v>
      </c>
    </row>
    <row r="10" spans="1:6" ht="12.75">
      <c r="A10" s="896"/>
      <c r="B10" s="897"/>
      <c r="C10" s="290"/>
      <c r="D10" s="291"/>
      <c r="E10" s="291"/>
      <c r="F10" s="182"/>
    </row>
    <row r="11" spans="1:6" ht="12.75">
      <c r="A11" s="895"/>
      <c r="B11" s="842"/>
      <c r="C11" s="142"/>
      <c r="D11" s="143"/>
      <c r="E11" s="143"/>
      <c r="F11" s="183"/>
    </row>
    <row r="12" spans="1:6" ht="12.75">
      <c r="A12" s="895"/>
      <c r="B12" s="842"/>
      <c r="C12" s="142"/>
      <c r="D12" s="143"/>
      <c r="E12" s="143"/>
      <c r="F12" s="183"/>
    </row>
    <row r="13" spans="1:6" ht="12.75">
      <c r="A13" s="895"/>
      <c r="B13" s="842"/>
      <c r="C13" s="142"/>
      <c r="D13" s="143"/>
      <c r="E13" s="143"/>
      <c r="F13" s="183"/>
    </row>
    <row r="14" spans="1:6" ht="12.75">
      <c r="A14" s="895"/>
      <c r="B14" s="842"/>
      <c r="C14" s="142"/>
      <c r="D14" s="143"/>
      <c r="E14" s="143"/>
      <c r="F14" s="183"/>
    </row>
    <row r="15" spans="1:6" ht="12.75">
      <c r="A15" s="895"/>
      <c r="B15" s="842"/>
      <c r="C15" s="142"/>
      <c r="D15" s="143"/>
      <c r="E15" s="143"/>
      <c r="F15" s="183"/>
    </row>
    <row r="16" spans="1:6" ht="12.75">
      <c r="A16" s="895"/>
      <c r="B16" s="842"/>
      <c r="C16" s="142"/>
      <c r="D16" s="143"/>
      <c r="E16" s="143"/>
      <c r="F16" s="183"/>
    </row>
    <row r="17" spans="1:6" ht="12.75">
      <c r="A17" s="895"/>
      <c r="B17" s="842"/>
      <c r="C17" s="142"/>
      <c r="D17" s="143"/>
      <c r="E17" s="143"/>
      <c r="F17" s="182"/>
    </row>
    <row r="18" spans="1:6" ht="11.25" customHeight="1">
      <c r="A18" s="895"/>
      <c r="B18" s="842"/>
      <c r="C18" s="142"/>
      <c r="D18" s="143"/>
      <c r="E18" s="143"/>
      <c r="F18" s="183"/>
    </row>
    <row r="19" spans="1:6" ht="12.75">
      <c r="A19" s="895"/>
      <c r="B19" s="842"/>
      <c r="C19" s="142"/>
      <c r="D19" s="143"/>
      <c r="E19" s="143"/>
      <c r="F19" s="183"/>
    </row>
    <row r="20" spans="1:6" ht="12.75">
      <c r="A20" s="895"/>
      <c r="B20" s="842"/>
      <c r="C20" s="142"/>
      <c r="D20" s="143"/>
      <c r="E20" s="143"/>
      <c r="F20" s="183"/>
    </row>
    <row r="21" spans="1:6" ht="12.75">
      <c r="A21" s="895"/>
      <c r="B21" s="842"/>
      <c r="C21" s="142"/>
      <c r="D21" s="143"/>
      <c r="E21" s="143"/>
      <c r="F21" s="183"/>
    </row>
    <row r="22" spans="1:6" ht="12.75">
      <c r="A22" s="895"/>
      <c r="B22" s="842"/>
      <c r="C22" s="142"/>
      <c r="D22" s="143"/>
      <c r="E22" s="143"/>
      <c r="F22" s="183"/>
    </row>
    <row r="23" spans="1:6" ht="12.75">
      <c r="A23" s="895"/>
      <c r="B23" s="842"/>
      <c r="C23" s="142"/>
      <c r="D23" s="143"/>
      <c r="E23" s="143"/>
      <c r="F23" s="183"/>
    </row>
    <row r="24" spans="1:6" ht="12.75">
      <c r="A24" s="895"/>
      <c r="B24" s="842"/>
      <c r="C24" s="142"/>
      <c r="D24" s="143"/>
      <c r="E24" s="143"/>
      <c r="F24" s="183"/>
    </row>
    <row r="25" spans="1:6" ht="12.75">
      <c r="A25" s="895"/>
      <c r="B25" s="842"/>
      <c r="C25" s="142"/>
      <c r="D25" s="143"/>
      <c r="E25" s="143"/>
      <c r="F25" s="183"/>
    </row>
    <row r="26" spans="1:6" ht="12.75">
      <c r="A26" s="895"/>
      <c r="B26" s="842"/>
      <c r="C26" s="142"/>
      <c r="D26" s="143"/>
      <c r="E26" s="143"/>
      <c r="F26" s="182"/>
    </row>
    <row r="27" spans="1:6" ht="12.75">
      <c r="A27" s="895"/>
      <c r="B27" s="842"/>
      <c r="C27" s="142"/>
      <c r="D27" s="143"/>
      <c r="E27" s="143"/>
      <c r="F27" s="183"/>
    </row>
    <row r="28" spans="1:6" ht="12.75">
      <c r="A28" s="895"/>
      <c r="B28" s="842"/>
      <c r="C28" s="142"/>
      <c r="D28" s="143"/>
      <c r="E28" s="143"/>
      <c r="F28" s="183"/>
    </row>
    <row r="29" spans="1:6" ht="12.75">
      <c r="A29" s="895"/>
      <c r="B29" s="842"/>
      <c r="C29" s="142"/>
      <c r="D29" s="143"/>
      <c r="E29" s="143"/>
      <c r="F29" s="183"/>
    </row>
    <row r="30" spans="1:6" ht="12.75">
      <c r="A30" s="895"/>
      <c r="B30" s="842"/>
      <c r="C30" s="142"/>
      <c r="D30" s="143"/>
      <c r="E30" s="143"/>
      <c r="F30" s="183"/>
    </row>
    <row r="31" spans="1:6" ht="12.75">
      <c r="A31" s="895"/>
      <c r="B31" s="842"/>
      <c r="C31" s="142"/>
      <c r="D31" s="143"/>
      <c r="E31" s="143"/>
      <c r="F31" s="183"/>
    </row>
    <row r="32" spans="1:6" ht="22.5" customHeight="1">
      <c r="A32" s="895"/>
      <c r="B32" s="842"/>
      <c r="C32" s="142"/>
      <c r="D32" s="143"/>
      <c r="E32" s="143"/>
      <c r="F32" s="182"/>
    </row>
    <row r="33" spans="1:6" ht="12.75">
      <c r="A33" s="895"/>
      <c r="B33" s="842"/>
      <c r="C33" s="142"/>
      <c r="D33" s="143"/>
      <c r="E33" s="143"/>
      <c r="F33" s="183"/>
    </row>
    <row r="34" spans="1:6" ht="12.75">
      <c r="A34" s="895"/>
      <c r="B34" s="842"/>
      <c r="C34" s="142"/>
      <c r="D34" s="143"/>
      <c r="E34" s="143"/>
      <c r="F34" s="183"/>
    </row>
    <row r="35" spans="1:6" ht="12.75">
      <c r="A35" s="895"/>
      <c r="B35" s="842"/>
      <c r="C35" s="142"/>
      <c r="D35" s="143"/>
      <c r="E35" s="143"/>
      <c r="F35" s="182"/>
    </row>
    <row r="36" spans="1:6" ht="12.75">
      <c r="A36" s="895"/>
      <c r="B36" s="842"/>
      <c r="C36" s="142"/>
      <c r="D36" s="143"/>
      <c r="E36" s="143"/>
      <c r="F36" s="183"/>
    </row>
    <row r="37" spans="1:6" ht="12.75">
      <c r="A37" s="895"/>
      <c r="B37" s="842"/>
      <c r="C37" s="142"/>
      <c r="D37" s="143"/>
      <c r="E37" s="143"/>
      <c r="F37" s="183"/>
    </row>
    <row r="38" spans="1:6" ht="12.75">
      <c r="A38" s="895"/>
      <c r="B38" s="842"/>
      <c r="C38" s="144"/>
      <c r="D38" s="143"/>
      <c r="E38" s="143"/>
      <c r="F38" s="183"/>
    </row>
    <row r="39" spans="1:6" ht="12.75">
      <c r="A39" s="895"/>
      <c r="B39" s="842"/>
      <c r="C39" s="142"/>
      <c r="D39" s="143"/>
      <c r="E39" s="143"/>
      <c r="F39" s="183"/>
    </row>
    <row r="40" spans="1:6" ht="12.75">
      <c r="A40" s="895"/>
      <c r="B40" s="842"/>
      <c r="C40" s="142"/>
      <c r="D40" s="143"/>
      <c r="E40" s="143"/>
      <c r="F40" s="183"/>
    </row>
    <row r="41" spans="1:6" ht="12.75">
      <c r="A41" s="895"/>
      <c r="B41" s="842"/>
      <c r="C41" s="142"/>
      <c r="D41" s="143"/>
      <c r="E41" s="143"/>
      <c r="F41" s="183"/>
    </row>
    <row r="42" spans="1:6" ht="12.75">
      <c r="A42" s="895"/>
      <c r="B42" s="842"/>
      <c r="C42" s="142"/>
      <c r="D42" s="143"/>
      <c r="E42" s="143"/>
      <c r="F42" s="183"/>
    </row>
    <row r="43" spans="1:6" ht="12.75">
      <c r="A43" s="895"/>
      <c r="B43" s="842"/>
      <c r="C43" s="142"/>
      <c r="D43" s="143"/>
      <c r="E43" s="143"/>
      <c r="F43" s="183"/>
    </row>
    <row r="44" spans="1:6" ht="12.75">
      <c r="A44" s="895"/>
      <c r="B44" s="842"/>
      <c r="C44" s="142"/>
      <c r="D44" s="143"/>
      <c r="E44" s="143"/>
      <c r="F44" s="183"/>
    </row>
    <row r="45" spans="1:6" ht="12.75">
      <c r="A45" s="895"/>
      <c r="B45" s="842"/>
      <c r="C45" s="142"/>
      <c r="D45" s="143"/>
      <c r="E45" s="143"/>
      <c r="F45" s="183"/>
    </row>
    <row r="46" spans="1:6" ht="12.75">
      <c r="A46" s="895"/>
      <c r="B46" s="842"/>
      <c r="C46" s="142"/>
      <c r="D46" s="143"/>
      <c r="E46" s="143"/>
      <c r="F46" s="183"/>
    </row>
    <row r="47" spans="1:6" ht="12.75">
      <c r="A47" s="895"/>
      <c r="B47" s="842"/>
      <c r="C47" s="142"/>
      <c r="D47" s="143"/>
      <c r="E47" s="143"/>
      <c r="F47" s="183"/>
    </row>
    <row r="48" spans="1:6" ht="12.75">
      <c r="A48" s="895"/>
      <c r="B48" s="842"/>
      <c r="C48" s="142"/>
      <c r="D48" s="143"/>
      <c r="E48" s="143"/>
      <c r="F48" s="183"/>
    </row>
    <row r="49" spans="1:6" ht="12.75">
      <c r="A49" s="895"/>
      <c r="B49" s="842"/>
      <c r="C49" s="142"/>
      <c r="D49" s="143"/>
      <c r="E49" s="143"/>
      <c r="F49" s="183"/>
    </row>
    <row r="50" spans="1:6" ht="12.75">
      <c r="A50" s="895"/>
      <c r="B50" s="842"/>
      <c r="C50" s="142"/>
      <c r="D50" s="143"/>
      <c r="E50" s="143"/>
      <c r="F50" s="183"/>
    </row>
    <row r="51" spans="1:6" ht="12.75">
      <c r="A51" s="895"/>
      <c r="B51" s="842"/>
      <c r="C51" s="142"/>
      <c r="D51" s="143"/>
      <c r="E51" s="143"/>
      <c r="F51" s="183"/>
    </row>
    <row r="52" spans="1:6" ht="12.75">
      <c r="A52" s="895"/>
      <c r="B52" s="842"/>
      <c r="C52" s="142"/>
      <c r="D52" s="143"/>
      <c r="E52" s="143"/>
      <c r="F52" s="183"/>
    </row>
    <row r="53" spans="1:6" ht="12.75">
      <c r="A53" s="895"/>
      <c r="B53" s="842"/>
      <c r="C53" s="142"/>
      <c r="D53" s="143"/>
      <c r="E53" s="143"/>
      <c r="F53" s="183"/>
    </row>
    <row r="54" spans="1:6" ht="12.75">
      <c r="A54" s="895"/>
      <c r="B54" s="842"/>
      <c r="C54" s="142"/>
      <c r="D54" s="143"/>
      <c r="E54" s="143"/>
      <c r="F54" s="183"/>
    </row>
    <row r="55" spans="1:6" ht="12.75">
      <c r="A55" s="895"/>
      <c r="B55" s="842"/>
      <c r="C55" s="142"/>
      <c r="D55" s="143"/>
      <c r="E55" s="143"/>
      <c r="F55" s="184"/>
    </row>
    <row r="56" spans="1:6" ht="12.75">
      <c r="A56" s="895"/>
      <c r="B56" s="842"/>
      <c r="C56" s="142"/>
      <c r="D56" s="143"/>
      <c r="E56" s="143"/>
      <c r="F56" s="184"/>
    </row>
    <row r="57" spans="1:6" ht="12.75">
      <c r="A57" s="895"/>
      <c r="B57" s="842"/>
      <c r="C57" s="142"/>
      <c r="D57" s="143"/>
      <c r="E57" s="143"/>
      <c r="F57" s="185"/>
    </row>
    <row r="58" spans="1:6" ht="12.75">
      <c r="A58" s="895"/>
      <c r="B58" s="842"/>
      <c r="C58" s="142"/>
      <c r="D58" s="143"/>
      <c r="E58" s="143"/>
      <c r="F58" s="185"/>
    </row>
    <row r="59" spans="1:6" ht="12.75">
      <c r="A59" s="895"/>
      <c r="B59" s="842"/>
      <c r="C59" s="142"/>
      <c r="D59" s="143"/>
      <c r="E59" s="143"/>
      <c r="F59" s="185"/>
    </row>
    <row r="60" spans="1:6" ht="12.75">
      <c r="A60" s="895"/>
      <c r="B60" s="842"/>
      <c r="C60" s="142"/>
      <c r="D60" s="143"/>
      <c r="E60" s="143"/>
      <c r="F60" s="183"/>
    </row>
    <row r="61" spans="1:6" ht="12.75">
      <c r="A61" s="895"/>
      <c r="B61" s="842"/>
      <c r="C61" s="144"/>
      <c r="D61" s="143"/>
      <c r="E61" s="143"/>
      <c r="F61" s="183"/>
    </row>
    <row r="62" spans="1:6" ht="12.75">
      <c r="A62" s="895"/>
      <c r="B62" s="842"/>
      <c r="C62" s="142"/>
      <c r="D62" s="143"/>
      <c r="E62" s="143"/>
      <c r="F62" s="183"/>
    </row>
    <row r="63" spans="1:6" ht="12.75">
      <c r="A63" s="895"/>
      <c r="B63" s="842"/>
      <c r="C63" s="142"/>
      <c r="D63" s="143"/>
      <c r="E63" s="143"/>
      <c r="F63" s="183"/>
    </row>
    <row r="64" spans="1:6" ht="12.75">
      <c r="A64" s="895"/>
      <c r="B64" s="842"/>
      <c r="C64" s="142"/>
      <c r="D64" s="143"/>
      <c r="E64" s="143"/>
      <c r="F64" s="183"/>
    </row>
    <row r="65" spans="1:6" ht="12.75">
      <c r="A65" s="895"/>
      <c r="B65" s="842"/>
      <c r="C65" s="144"/>
      <c r="D65" s="143"/>
      <c r="E65" s="143"/>
      <c r="F65" s="183"/>
    </row>
    <row r="66" spans="1:6" ht="12.75">
      <c r="A66" s="895"/>
      <c r="B66" s="842"/>
      <c r="C66" s="142"/>
      <c r="D66" s="143"/>
      <c r="E66" s="143"/>
      <c r="F66" s="183"/>
    </row>
    <row r="67" spans="1:6" ht="12.75">
      <c r="A67" s="895"/>
      <c r="B67" s="842"/>
      <c r="C67" s="142"/>
      <c r="D67" s="143"/>
      <c r="E67" s="143"/>
      <c r="F67" s="183"/>
    </row>
    <row r="68" spans="1:6" ht="12.75">
      <c r="A68" s="895"/>
      <c r="B68" s="842"/>
      <c r="C68" s="142"/>
      <c r="D68" s="143"/>
      <c r="E68" s="143"/>
      <c r="F68" s="183"/>
    </row>
    <row r="69" spans="1:6" ht="12.75">
      <c r="A69" s="895"/>
      <c r="B69" s="842"/>
      <c r="C69" s="142"/>
      <c r="D69" s="143"/>
      <c r="E69" s="143"/>
      <c r="F69" s="183"/>
    </row>
    <row r="70" spans="1:6" ht="12.75">
      <c r="A70" s="895"/>
      <c r="B70" s="842"/>
      <c r="C70" s="142"/>
      <c r="D70" s="143"/>
      <c r="E70" s="143"/>
      <c r="F70" s="183"/>
    </row>
    <row r="71" spans="1:6" ht="12.75">
      <c r="A71" s="895"/>
      <c r="B71" s="842"/>
      <c r="C71" s="144"/>
      <c r="D71" s="143"/>
      <c r="E71" s="143"/>
      <c r="F71" s="183"/>
    </row>
    <row r="72" spans="1:6" ht="12.75">
      <c r="A72" s="895"/>
      <c r="B72" s="842"/>
      <c r="C72" s="142"/>
      <c r="D72" s="143"/>
      <c r="E72" s="143"/>
      <c r="F72" s="183"/>
    </row>
    <row r="73" spans="1:6" ht="12.75">
      <c r="A73" s="895"/>
      <c r="B73" s="842"/>
      <c r="C73" s="144"/>
      <c r="D73" s="143"/>
      <c r="E73" s="143"/>
      <c r="F73" s="183"/>
    </row>
    <row r="74" spans="1:6" ht="12.75">
      <c r="A74" s="895"/>
      <c r="B74" s="842"/>
      <c r="C74" s="144"/>
      <c r="D74" s="143"/>
      <c r="E74" s="143"/>
      <c r="F74" s="183"/>
    </row>
    <row r="75" spans="1:6" ht="12.75">
      <c r="A75" s="895"/>
      <c r="B75" s="842"/>
      <c r="C75" s="144"/>
      <c r="D75" s="143"/>
      <c r="E75" s="143"/>
      <c r="F75" s="183"/>
    </row>
    <row r="76" spans="1:6" ht="12.75">
      <c r="A76" s="895"/>
      <c r="B76" s="842"/>
      <c r="C76" s="145"/>
      <c r="D76" s="143"/>
      <c r="E76" s="143"/>
      <c r="F76" s="183"/>
    </row>
    <row r="77" spans="1:6" ht="12.75">
      <c r="A77" s="895"/>
      <c r="B77" s="842"/>
      <c r="C77" s="146"/>
      <c r="D77" s="143"/>
      <c r="E77" s="143"/>
      <c r="F77" s="183"/>
    </row>
    <row r="78" spans="1:6" ht="12.75">
      <c r="A78" s="895"/>
      <c r="B78" s="842"/>
      <c r="C78" s="146"/>
      <c r="D78" s="143"/>
      <c r="E78" s="143"/>
      <c r="F78" s="183"/>
    </row>
    <row r="79" spans="1:6" ht="12.75">
      <c r="A79" s="895"/>
      <c r="B79" s="842"/>
      <c r="C79" s="146"/>
      <c r="D79" s="143"/>
      <c r="E79" s="143"/>
      <c r="F79" s="183"/>
    </row>
    <row r="80" spans="1:6" ht="12.75">
      <c r="A80" s="895"/>
      <c r="B80" s="842"/>
      <c r="C80" s="146"/>
      <c r="D80" s="143"/>
      <c r="E80" s="143"/>
      <c r="F80" s="183"/>
    </row>
    <row r="81" spans="1:6" ht="12.75">
      <c r="A81" s="895"/>
      <c r="B81" s="842"/>
      <c r="C81" s="146"/>
      <c r="D81" s="143"/>
      <c r="E81" s="143"/>
      <c r="F81" s="183"/>
    </row>
    <row r="82" spans="1:6" ht="12.75">
      <c r="A82" s="895"/>
      <c r="B82" s="842"/>
      <c r="C82" s="146"/>
      <c r="D82" s="143"/>
      <c r="E82" s="143"/>
      <c r="F82" s="183"/>
    </row>
    <row r="83" spans="1:6" ht="12.75">
      <c r="A83" s="895"/>
      <c r="B83" s="842"/>
      <c r="C83" s="146"/>
      <c r="D83" s="143"/>
      <c r="E83" s="143"/>
      <c r="F83" s="183"/>
    </row>
    <row r="84" spans="1:6" ht="12.75">
      <c r="A84" s="895"/>
      <c r="B84" s="842"/>
      <c r="C84" s="146"/>
      <c r="D84" s="143"/>
      <c r="E84" s="143"/>
      <c r="F84" s="183"/>
    </row>
    <row r="85" spans="1:6" ht="12.75">
      <c r="A85" s="895"/>
      <c r="B85" s="842"/>
      <c r="C85" s="146"/>
      <c r="D85" s="143"/>
      <c r="E85" s="143"/>
      <c r="F85" s="183"/>
    </row>
    <row r="86" spans="1:6" ht="12.75">
      <c r="A86" s="895"/>
      <c r="B86" s="842"/>
      <c r="C86" s="146"/>
      <c r="D86" s="143"/>
      <c r="E86" s="143"/>
      <c r="F86" s="183"/>
    </row>
    <row r="87" spans="1:6" ht="12.75">
      <c r="A87" s="895"/>
      <c r="B87" s="842"/>
      <c r="C87" s="146"/>
      <c r="D87" s="143"/>
      <c r="E87" s="143"/>
      <c r="F87" s="183"/>
    </row>
    <row r="88" spans="1:6" ht="12.75">
      <c r="A88" s="895"/>
      <c r="B88" s="842"/>
      <c r="C88" s="146"/>
      <c r="D88" s="143"/>
      <c r="E88" s="143"/>
      <c r="F88" s="183"/>
    </row>
    <row r="89" spans="1:6" ht="12.75">
      <c r="A89" s="895"/>
      <c r="B89" s="842"/>
      <c r="C89" s="146"/>
      <c r="D89" s="143"/>
      <c r="E89" s="143"/>
      <c r="F89" s="183"/>
    </row>
    <row r="90" spans="1:6" ht="12.75">
      <c r="A90" s="895"/>
      <c r="B90" s="842"/>
      <c r="C90" s="146"/>
      <c r="D90" s="143"/>
      <c r="E90" s="143"/>
      <c r="F90" s="183"/>
    </row>
    <row r="91" spans="1:6" ht="12.75">
      <c r="A91" s="895"/>
      <c r="B91" s="842"/>
      <c r="C91" s="146"/>
      <c r="D91" s="143"/>
      <c r="E91" s="143"/>
      <c r="F91" s="183"/>
    </row>
    <row r="92" spans="1:6" ht="9.75">
      <c r="A92" s="147"/>
      <c r="B92" s="148"/>
      <c r="C92" s="149"/>
      <c r="D92" s="150"/>
      <c r="E92" s="150"/>
      <c r="F92" s="183"/>
    </row>
    <row r="93" spans="1:6" ht="9.75">
      <c r="A93" s="147"/>
      <c r="B93" s="148"/>
      <c r="C93" s="149"/>
      <c r="D93" s="150"/>
      <c r="E93" s="150"/>
      <c r="F93" s="183"/>
    </row>
    <row r="94" spans="1:6" ht="9.75">
      <c r="A94" s="147"/>
      <c r="B94" s="148"/>
      <c r="C94" s="149"/>
      <c r="D94" s="150"/>
      <c r="E94" s="150"/>
      <c r="F94" s="183"/>
    </row>
    <row r="95" spans="1:6" ht="9.75">
      <c r="A95" s="147"/>
      <c r="B95" s="148"/>
      <c r="C95" s="149"/>
      <c r="D95" s="150"/>
      <c r="E95" s="150"/>
      <c r="F95" s="183"/>
    </row>
    <row r="96" spans="1:6" ht="9.75">
      <c r="A96" s="147"/>
      <c r="B96" s="148"/>
      <c r="C96" s="149"/>
      <c r="D96" s="150"/>
      <c r="E96" s="150"/>
      <c r="F96" s="183"/>
    </row>
    <row r="97" spans="1:6" ht="9.75">
      <c r="A97" s="147"/>
      <c r="B97" s="148"/>
      <c r="C97" s="149"/>
      <c r="D97" s="150"/>
      <c r="E97" s="150"/>
      <c r="F97" s="183"/>
    </row>
    <row r="98" spans="1:6" ht="9.75">
      <c r="A98" s="147"/>
      <c r="B98" s="148"/>
      <c r="C98" s="149"/>
      <c r="D98" s="150"/>
      <c r="E98" s="150"/>
      <c r="F98" s="183"/>
    </row>
    <row r="99" spans="1:6" ht="9.75">
      <c r="A99" s="147"/>
      <c r="B99" s="148"/>
      <c r="C99" s="149"/>
      <c r="D99" s="150"/>
      <c r="E99" s="150"/>
      <c r="F99" s="183"/>
    </row>
    <row r="100" spans="1:6" ht="9.75">
      <c r="A100" s="147"/>
      <c r="B100" s="148"/>
      <c r="C100" s="149"/>
      <c r="D100" s="150"/>
      <c r="E100" s="150"/>
      <c r="F100" s="183"/>
    </row>
    <row r="101" spans="1:6" ht="9.75">
      <c r="A101" s="147"/>
      <c r="B101" s="148"/>
      <c r="C101" s="149"/>
      <c r="D101" s="150"/>
      <c r="E101" s="150"/>
      <c r="F101" s="183"/>
    </row>
    <row r="102" spans="1:6" ht="9.75">
      <c r="A102" s="147"/>
      <c r="B102" s="148"/>
      <c r="C102" s="149"/>
      <c r="D102" s="150"/>
      <c r="E102" s="150"/>
      <c r="F102" s="183"/>
    </row>
    <row r="103" spans="1:6" ht="9.75">
      <c r="A103" s="147"/>
      <c r="B103" s="148"/>
      <c r="C103" s="149"/>
      <c r="D103" s="150"/>
      <c r="E103" s="150"/>
      <c r="F103" s="183"/>
    </row>
    <row r="104" spans="1:6" ht="9.75">
      <c r="A104" s="147"/>
      <c r="B104" s="148"/>
      <c r="C104" s="149"/>
      <c r="D104" s="150"/>
      <c r="E104" s="150"/>
      <c r="F104" s="183"/>
    </row>
    <row r="105" spans="1:6" ht="9.75">
      <c r="A105" s="147"/>
      <c r="B105" s="148"/>
      <c r="C105" s="149"/>
      <c r="D105" s="150"/>
      <c r="E105" s="150"/>
      <c r="F105" s="183"/>
    </row>
    <row r="106" spans="1:6" ht="9.75">
      <c r="A106" s="147"/>
      <c r="B106" s="148"/>
      <c r="C106" s="149"/>
      <c r="D106" s="150"/>
      <c r="E106" s="150"/>
      <c r="F106" s="183"/>
    </row>
    <row r="107" spans="1:6" ht="9.75">
      <c r="A107" s="147"/>
      <c r="B107" s="148"/>
      <c r="C107" s="149"/>
      <c r="D107" s="150"/>
      <c r="E107" s="150"/>
      <c r="F107" s="183"/>
    </row>
    <row r="108" spans="1:6" ht="9.75">
      <c r="A108" s="147"/>
      <c r="B108" s="148"/>
      <c r="C108" s="149"/>
      <c r="D108" s="150"/>
      <c r="E108" s="150"/>
      <c r="F108" s="183"/>
    </row>
    <row r="109" spans="1:6" ht="9.75">
      <c r="A109" s="147"/>
      <c r="B109" s="148"/>
      <c r="C109" s="149"/>
      <c r="D109" s="150"/>
      <c r="E109" s="150"/>
      <c r="F109" s="183"/>
    </row>
    <row r="110" spans="1:6" ht="9.75">
      <c r="A110" s="147"/>
      <c r="B110" s="148"/>
      <c r="C110" s="149"/>
      <c r="D110" s="150"/>
      <c r="E110" s="150"/>
      <c r="F110" s="183"/>
    </row>
    <row r="111" spans="1:6" ht="9.75">
      <c r="A111" s="147"/>
      <c r="B111" s="148"/>
      <c r="C111" s="149"/>
      <c r="D111" s="150"/>
      <c r="E111" s="150"/>
      <c r="F111" s="183"/>
    </row>
    <row r="112" spans="1:6" ht="9.75">
      <c r="A112" s="147"/>
      <c r="B112" s="148"/>
      <c r="C112" s="149"/>
      <c r="D112" s="150"/>
      <c r="E112" s="150"/>
      <c r="F112" s="183"/>
    </row>
    <row r="113" spans="1:6" ht="9.75">
      <c r="A113" s="147"/>
      <c r="B113" s="148"/>
      <c r="C113" s="149"/>
      <c r="D113" s="150"/>
      <c r="E113" s="150"/>
      <c r="F113" s="183"/>
    </row>
    <row r="114" spans="1:6" ht="9.75">
      <c r="A114" s="147"/>
      <c r="B114" s="148"/>
      <c r="C114" s="149"/>
      <c r="D114" s="150"/>
      <c r="E114" s="150"/>
      <c r="F114" s="183"/>
    </row>
    <row r="115" spans="1:6" ht="9.75">
      <c r="A115" s="147"/>
      <c r="B115" s="148"/>
      <c r="C115" s="149"/>
      <c r="D115" s="150"/>
      <c r="E115" s="150"/>
      <c r="F115" s="183"/>
    </row>
    <row r="116" spans="1:6" ht="9.75">
      <c r="A116" s="147"/>
      <c r="B116" s="148"/>
      <c r="C116" s="149"/>
      <c r="D116" s="150"/>
      <c r="E116" s="150"/>
      <c r="F116" s="183"/>
    </row>
    <row r="117" spans="1:6" ht="9.75">
      <c r="A117" s="147"/>
      <c r="B117" s="148"/>
      <c r="C117" s="149"/>
      <c r="D117" s="150"/>
      <c r="E117" s="150"/>
      <c r="F117" s="183"/>
    </row>
    <row r="118" spans="1:6" ht="9.75">
      <c r="A118" s="147"/>
      <c r="B118" s="148"/>
      <c r="C118" s="149"/>
      <c r="D118" s="150"/>
      <c r="E118" s="150"/>
      <c r="F118" s="183"/>
    </row>
    <row r="119" spans="1:6" ht="9.75">
      <c r="A119" s="147"/>
      <c r="B119" s="148"/>
      <c r="C119" s="149"/>
      <c r="D119" s="150"/>
      <c r="E119" s="150"/>
      <c r="F119" s="183"/>
    </row>
    <row r="120" spans="1:6" ht="9.75">
      <c r="A120" s="147"/>
      <c r="B120" s="148"/>
      <c r="C120" s="149"/>
      <c r="D120" s="150"/>
      <c r="E120" s="150"/>
      <c r="F120" s="183"/>
    </row>
    <row r="121" spans="1:6" ht="9.75">
      <c r="A121" s="147"/>
      <c r="B121" s="148"/>
      <c r="C121" s="149"/>
      <c r="D121" s="150"/>
      <c r="E121" s="150"/>
      <c r="F121" s="183"/>
    </row>
    <row r="122" spans="1:6" ht="9.75">
      <c r="A122" s="147"/>
      <c r="B122" s="148"/>
      <c r="C122" s="149"/>
      <c r="D122" s="150"/>
      <c r="E122" s="150"/>
      <c r="F122" s="183"/>
    </row>
    <row r="123" spans="1:6" ht="9.75">
      <c r="A123" s="147"/>
      <c r="B123" s="148"/>
      <c r="C123" s="149"/>
      <c r="D123" s="150"/>
      <c r="E123" s="150"/>
      <c r="F123" s="183"/>
    </row>
    <row r="124" spans="1:6" ht="9.75">
      <c r="A124" s="147"/>
      <c r="B124" s="148"/>
      <c r="C124" s="149"/>
      <c r="D124" s="150"/>
      <c r="E124" s="150"/>
      <c r="F124" s="183"/>
    </row>
    <row r="125" spans="1:6" ht="9.75">
      <c r="A125" s="147"/>
      <c r="B125" s="148"/>
      <c r="C125" s="149"/>
      <c r="D125" s="150"/>
      <c r="E125" s="150"/>
      <c r="F125" s="183"/>
    </row>
    <row r="126" spans="1:6" ht="9.75">
      <c r="A126" s="147"/>
      <c r="B126" s="148"/>
      <c r="C126" s="149"/>
      <c r="D126" s="150"/>
      <c r="E126" s="150"/>
      <c r="F126" s="183"/>
    </row>
    <row r="127" spans="1:6" ht="9.75">
      <c r="A127" s="147"/>
      <c r="B127" s="148"/>
      <c r="C127" s="149"/>
      <c r="D127" s="150"/>
      <c r="E127" s="150"/>
      <c r="F127" s="183"/>
    </row>
    <row r="128" spans="1:6" ht="9.75">
      <c r="A128" s="147"/>
      <c r="B128" s="148"/>
      <c r="C128" s="149"/>
      <c r="D128" s="150"/>
      <c r="E128" s="150"/>
      <c r="F128" s="183"/>
    </row>
    <row r="129" spans="1:6" ht="9.75">
      <c r="A129" s="147"/>
      <c r="B129" s="148"/>
      <c r="C129" s="149"/>
      <c r="D129" s="150"/>
      <c r="E129" s="150"/>
      <c r="F129" s="183"/>
    </row>
    <row r="130" spans="1:6" ht="9.75">
      <c r="A130" s="147"/>
      <c r="B130" s="148"/>
      <c r="C130" s="149"/>
      <c r="D130" s="149"/>
      <c r="E130" s="149"/>
      <c r="F130" s="183"/>
    </row>
    <row r="131" spans="1:6" ht="9.75">
      <c r="A131" s="147"/>
      <c r="B131" s="148"/>
      <c r="C131" s="149"/>
      <c r="D131" s="149"/>
      <c r="E131" s="149"/>
      <c r="F131" s="183"/>
    </row>
    <row r="132" spans="1:6" ht="9.75">
      <c r="A132" s="147"/>
      <c r="B132" s="148"/>
      <c r="C132" s="149"/>
      <c r="D132" s="149"/>
      <c r="E132" s="149"/>
      <c r="F132" s="183"/>
    </row>
    <row r="133" spans="1:6" ht="9.75">
      <c r="A133" s="147"/>
      <c r="B133" s="148"/>
      <c r="C133" s="149"/>
      <c r="D133" s="149"/>
      <c r="E133" s="149"/>
      <c r="F133" s="183"/>
    </row>
    <row r="134" spans="1:6" ht="9.75">
      <c r="A134" s="147"/>
      <c r="B134" s="148"/>
      <c r="C134" s="149"/>
      <c r="D134" s="149"/>
      <c r="E134" s="149"/>
      <c r="F134" s="183"/>
    </row>
    <row r="135" spans="1:6" ht="9.75">
      <c r="A135" s="147"/>
      <c r="B135" s="148"/>
      <c r="C135" s="149"/>
      <c r="D135" s="149"/>
      <c r="E135" s="149"/>
      <c r="F135" s="183"/>
    </row>
    <row r="136" spans="1:6" ht="9.75">
      <c r="A136" s="147"/>
      <c r="B136" s="148"/>
      <c r="C136" s="149"/>
      <c r="D136" s="149"/>
      <c r="E136" s="149"/>
      <c r="F136" s="183"/>
    </row>
    <row r="137" spans="1:6" ht="9.75">
      <c r="A137" s="147"/>
      <c r="B137" s="148"/>
      <c r="C137" s="149"/>
      <c r="D137" s="149"/>
      <c r="E137" s="149"/>
      <c r="F137" s="183"/>
    </row>
    <row r="138" spans="1:6" ht="9.75">
      <c r="A138" s="147"/>
      <c r="B138" s="148"/>
      <c r="C138" s="149"/>
      <c r="D138" s="149"/>
      <c r="E138" s="149"/>
      <c r="F138" s="183"/>
    </row>
    <row r="139" spans="1:6" ht="9.75">
      <c r="A139" s="147"/>
      <c r="B139" s="148"/>
      <c r="C139" s="149"/>
      <c r="D139" s="149"/>
      <c r="E139" s="149"/>
      <c r="F139" s="183"/>
    </row>
    <row r="140" spans="1:6" ht="9.75">
      <c r="A140" s="147"/>
      <c r="B140" s="148"/>
      <c r="C140" s="149"/>
      <c r="D140" s="149"/>
      <c r="E140" s="149"/>
      <c r="F140" s="183"/>
    </row>
    <row r="141" spans="1:6" ht="9.75">
      <c r="A141" s="147"/>
      <c r="B141" s="148"/>
      <c r="C141" s="149"/>
      <c r="D141" s="149"/>
      <c r="E141" s="149"/>
      <c r="F141" s="183"/>
    </row>
    <row r="142" spans="1:6" ht="9.75">
      <c r="A142" s="147"/>
      <c r="B142" s="148"/>
      <c r="C142" s="149"/>
      <c r="D142" s="149"/>
      <c r="E142" s="149"/>
      <c r="F142" s="183"/>
    </row>
    <row r="143" spans="1:6" ht="9.75">
      <c r="A143" s="147"/>
      <c r="B143" s="148"/>
      <c r="C143" s="149"/>
      <c r="D143" s="149"/>
      <c r="E143" s="149"/>
      <c r="F143" s="183"/>
    </row>
    <row r="144" spans="1:6" ht="9.75">
      <c r="A144" s="147"/>
      <c r="B144" s="148"/>
      <c r="C144" s="149"/>
      <c r="D144" s="149"/>
      <c r="E144" s="149"/>
      <c r="F144" s="183"/>
    </row>
    <row r="145" spans="1:6" ht="9.75">
      <c r="A145" s="147"/>
      <c r="B145" s="148"/>
      <c r="C145" s="149"/>
      <c r="D145" s="149"/>
      <c r="E145" s="149"/>
      <c r="F145" s="183"/>
    </row>
    <row r="146" spans="1:6" ht="9.75">
      <c r="A146" s="147"/>
      <c r="B146" s="148"/>
      <c r="C146" s="149"/>
      <c r="D146" s="149"/>
      <c r="E146" s="149"/>
      <c r="F146" s="183"/>
    </row>
    <row r="147" spans="1:6" ht="9.75">
      <c r="A147" s="147"/>
      <c r="B147" s="148"/>
      <c r="C147" s="149"/>
      <c r="D147" s="149"/>
      <c r="E147" s="149"/>
      <c r="F147" s="183"/>
    </row>
    <row r="148" spans="1:6" ht="9.75">
      <c r="A148" s="147"/>
      <c r="B148" s="148"/>
      <c r="C148" s="149"/>
      <c r="D148" s="149"/>
      <c r="E148" s="149"/>
      <c r="F148" s="183"/>
    </row>
    <row r="149" spans="1:6" ht="9.75">
      <c r="A149" s="147"/>
      <c r="B149" s="148"/>
      <c r="C149" s="149"/>
      <c r="D149" s="149"/>
      <c r="E149" s="149"/>
      <c r="F149" s="183"/>
    </row>
    <row r="150" spans="1:6" ht="9.75">
      <c r="A150" s="147"/>
      <c r="B150" s="148"/>
      <c r="C150" s="149"/>
      <c r="D150" s="149"/>
      <c r="E150" s="149"/>
      <c r="F150" s="183"/>
    </row>
    <row r="151" spans="1:6" ht="9.75">
      <c r="A151" s="147"/>
      <c r="B151" s="148"/>
      <c r="C151" s="149"/>
      <c r="D151" s="149"/>
      <c r="E151" s="149"/>
      <c r="F151" s="183"/>
    </row>
    <row r="152" spans="1:6" ht="9.75">
      <c r="A152" s="147"/>
      <c r="B152" s="148"/>
      <c r="C152" s="149"/>
      <c r="D152" s="149"/>
      <c r="E152" s="149"/>
      <c r="F152" s="183"/>
    </row>
    <row r="153" spans="1:6" ht="9.75">
      <c r="A153" s="147"/>
      <c r="B153" s="148"/>
      <c r="C153" s="149"/>
      <c r="D153" s="149"/>
      <c r="E153" s="149"/>
      <c r="F153" s="183"/>
    </row>
    <row r="154" spans="1:6" ht="9.75">
      <c r="A154" s="147"/>
      <c r="B154" s="148"/>
      <c r="C154" s="149"/>
      <c r="D154" s="149"/>
      <c r="E154" s="149"/>
      <c r="F154" s="183"/>
    </row>
    <row r="155" spans="1:6" ht="9.75">
      <c r="A155" s="147"/>
      <c r="B155" s="148"/>
      <c r="C155" s="149"/>
      <c r="D155" s="149"/>
      <c r="E155" s="149"/>
      <c r="F155" s="183"/>
    </row>
    <row r="156" spans="1:6" ht="9.75">
      <c r="A156" s="147"/>
      <c r="B156" s="148"/>
      <c r="C156" s="149"/>
      <c r="D156" s="149"/>
      <c r="E156" s="149"/>
      <c r="F156" s="183"/>
    </row>
    <row r="157" spans="1:6" ht="9.75">
      <c r="A157" s="147"/>
      <c r="B157" s="148"/>
      <c r="C157" s="149"/>
      <c r="D157" s="149"/>
      <c r="E157" s="149"/>
      <c r="F157" s="183"/>
    </row>
    <row r="158" spans="1:6" ht="9.75">
      <c r="A158" s="147"/>
      <c r="B158" s="148"/>
      <c r="C158" s="149"/>
      <c r="D158" s="149"/>
      <c r="E158" s="149"/>
      <c r="F158" s="183"/>
    </row>
    <row r="159" spans="1:6" ht="9.75">
      <c r="A159" s="147"/>
      <c r="B159" s="148"/>
      <c r="C159" s="149"/>
      <c r="D159" s="149"/>
      <c r="E159" s="149"/>
      <c r="F159" s="183"/>
    </row>
    <row r="160" spans="1:6" ht="9.75">
      <c r="A160" s="147"/>
      <c r="B160" s="148"/>
      <c r="C160" s="149"/>
      <c r="D160" s="149"/>
      <c r="E160" s="149"/>
      <c r="F160" s="183"/>
    </row>
    <row r="161" spans="1:6" ht="9.75">
      <c r="A161" s="147"/>
      <c r="B161" s="148"/>
      <c r="C161" s="149"/>
      <c r="D161" s="149"/>
      <c r="E161" s="149"/>
      <c r="F161" s="183"/>
    </row>
    <row r="162" spans="1:6" ht="9.75">
      <c r="A162" s="147"/>
      <c r="B162" s="148"/>
      <c r="C162" s="149"/>
      <c r="D162" s="149"/>
      <c r="E162" s="149"/>
      <c r="F162" s="183"/>
    </row>
    <row r="163" spans="1:6" ht="9.75">
      <c r="A163" s="147"/>
      <c r="B163" s="148"/>
      <c r="C163" s="149"/>
      <c r="D163" s="149"/>
      <c r="E163" s="149"/>
      <c r="F163" s="183"/>
    </row>
    <row r="164" spans="1:6" ht="9.75">
      <c r="A164" s="147"/>
      <c r="B164" s="148"/>
      <c r="C164" s="149"/>
      <c r="D164" s="149"/>
      <c r="E164" s="149"/>
      <c r="F164" s="183"/>
    </row>
    <row r="165" spans="1:6" ht="9.75">
      <c r="A165" s="147"/>
      <c r="B165" s="148"/>
      <c r="C165" s="149"/>
      <c r="D165" s="149"/>
      <c r="E165" s="149"/>
      <c r="F165" s="183"/>
    </row>
    <row r="166" spans="1:6" ht="9.75">
      <c r="A166" s="147"/>
      <c r="B166" s="148"/>
      <c r="C166" s="149"/>
      <c r="D166" s="149"/>
      <c r="E166" s="149"/>
      <c r="F166" s="183"/>
    </row>
    <row r="167" spans="1:6" ht="9.75">
      <c r="A167" s="147"/>
      <c r="B167" s="148"/>
      <c r="C167" s="149"/>
      <c r="D167" s="149"/>
      <c r="E167" s="149"/>
      <c r="F167" s="183"/>
    </row>
    <row r="168" spans="1:6" ht="9.75">
      <c r="A168" s="147"/>
      <c r="B168" s="148"/>
      <c r="C168" s="149"/>
      <c r="D168" s="149"/>
      <c r="E168" s="149"/>
      <c r="F168" s="183"/>
    </row>
    <row r="169" spans="1:6" ht="9.75">
      <c r="A169" s="147"/>
      <c r="B169" s="148"/>
      <c r="C169" s="149"/>
      <c r="D169" s="149"/>
      <c r="E169" s="149"/>
      <c r="F169" s="183"/>
    </row>
    <row r="170" spans="1:6" ht="9.75">
      <c r="A170" s="147"/>
      <c r="B170" s="148"/>
      <c r="C170" s="149"/>
      <c r="D170" s="149"/>
      <c r="E170" s="149"/>
      <c r="F170" s="183"/>
    </row>
    <row r="171" spans="1:6" ht="9.75">
      <c r="A171" s="147"/>
      <c r="B171" s="148"/>
      <c r="C171" s="149"/>
      <c r="D171" s="149"/>
      <c r="E171" s="149"/>
      <c r="F171" s="183"/>
    </row>
    <row r="172" spans="1:6" ht="9.75">
      <c r="A172" s="147"/>
      <c r="B172" s="148"/>
      <c r="C172" s="149"/>
      <c r="D172" s="149"/>
      <c r="E172" s="149"/>
      <c r="F172" s="183"/>
    </row>
    <row r="173" spans="1:6" ht="9.75">
      <c r="A173" s="147"/>
      <c r="B173" s="148"/>
      <c r="C173" s="149"/>
      <c r="D173" s="149"/>
      <c r="E173" s="149"/>
      <c r="F173" s="183"/>
    </row>
    <row r="174" spans="1:6" ht="9.75">
      <c r="A174" s="147"/>
      <c r="B174" s="148"/>
      <c r="C174" s="149"/>
      <c r="D174" s="149"/>
      <c r="E174" s="149"/>
      <c r="F174" s="183"/>
    </row>
    <row r="175" spans="1:6" ht="9.75">
      <c r="A175" s="147"/>
      <c r="B175" s="148"/>
      <c r="C175" s="149"/>
      <c r="D175" s="149"/>
      <c r="E175" s="149"/>
      <c r="F175" s="183"/>
    </row>
    <row r="176" spans="1:6" ht="9.75">
      <c r="A176" s="147"/>
      <c r="B176" s="148"/>
      <c r="C176" s="149"/>
      <c r="D176" s="149"/>
      <c r="E176" s="149"/>
      <c r="F176" s="183"/>
    </row>
    <row r="177" spans="1:6" ht="9.75">
      <c r="A177" s="147"/>
      <c r="B177" s="148"/>
      <c r="C177" s="149"/>
      <c r="D177" s="149"/>
      <c r="E177" s="149"/>
      <c r="F177" s="183"/>
    </row>
    <row r="178" spans="1:6" ht="9.75">
      <c r="A178" s="147"/>
      <c r="B178" s="148"/>
      <c r="C178" s="149"/>
      <c r="D178" s="149"/>
      <c r="E178" s="149"/>
      <c r="F178" s="183"/>
    </row>
    <row r="179" spans="1:6" ht="9.75">
      <c r="A179" s="147"/>
      <c r="B179" s="148"/>
      <c r="C179" s="149"/>
      <c r="D179" s="149"/>
      <c r="E179" s="149"/>
      <c r="F179" s="183"/>
    </row>
    <row r="180" spans="1:6" ht="9.75">
      <c r="A180" s="147"/>
      <c r="B180" s="148"/>
      <c r="C180" s="149"/>
      <c r="D180" s="149"/>
      <c r="E180" s="149"/>
      <c r="F180" s="183"/>
    </row>
    <row r="181" spans="1:6" ht="9.75">
      <c r="A181" s="147"/>
      <c r="B181" s="148"/>
      <c r="C181" s="149"/>
      <c r="D181" s="149"/>
      <c r="E181" s="149"/>
      <c r="F181" s="183"/>
    </row>
    <row r="182" spans="1:6" ht="9.75">
      <c r="A182" s="147"/>
      <c r="B182" s="148"/>
      <c r="C182" s="149"/>
      <c r="D182" s="149"/>
      <c r="E182" s="149"/>
      <c r="F182" s="183"/>
    </row>
    <row r="183" spans="1:6" ht="9.75">
      <c r="A183" s="147"/>
      <c r="B183" s="148"/>
      <c r="C183" s="149"/>
      <c r="D183" s="149"/>
      <c r="E183" s="149"/>
      <c r="F183" s="183"/>
    </row>
    <row r="184" spans="1:6" ht="9.75">
      <c r="A184" s="147"/>
      <c r="B184" s="148"/>
      <c r="C184" s="149"/>
      <c r="D184" s="149"/>
      <c r="E184" s="149"/>
      <c r="F184" s="183"/>
    </row>
    <row r="185" spans="1:6" ht="9.75">
      <c r="A185" s="147"/>
      <c r="B185" s="148"/>
      <c r="C185" s="149"/>
      <c r="D185" s="149"/>
      <c r="E185" s="149"/>
      <c r="F185" s="183"/>
    </row>
    <row r="186" spans="1:6" ht="9.75">
      <c r="A186" s="147"/>
      <c r="B186" s="148"/>
      <c r="C186" s="149"/>
      <c r="D186" s="149"/>
      <c r="E186" s="149"/>
      <c r="F186" s="183"/>
    </row>
    <row r="187" spans="1:6" ht="9.75">
      <c r="A187" s="147"/>
      <c r="B187" s="148"/>
      <c r="C187" s="149"/>
      <c r="D187" s="149"/>
      <c r="E187" s="149"/>
      <c r="F187" s="183"/>
    </row>
    <row r="188" spans="1:6" ht="9.75">
      <c r="A188" s="147"/>
      <c r="B188" s="148"/>
      <c r="C188" s="149"/>
      <c r="D188" s="149"/>
      <c r="E188" s="149"/>
      <c r="F188" s="183"/>
    </row>
    <row r="189" spans="1:6" ht="9.75">
      <c r="A189" s="147"/>
      <c r="B189" s="148"/>
      <c r="C189" s="149"/>
      <c r="D189" s="149"/>
      <c r="E189" s="149"/>
      <c r="F189" s="183"/>
    </row>
    <row r="190" spans="1:6" ht="9.75">
      <c r="A190" s="147"/>
      <c r="B190" s="148"/>
      <c r="C190" s="149"/>
      <c r="D190" s="149"/>
      <c r="E190" s="149"/>
      <c r="F190" s="183"/>
    </row>
    <row r="191" spans="1:6" ht="9.75">
      <c r="A191" s="147"/>
      <c r="B191" s="148"/>
      <c r="C191" s="149"/>
      <c r="D191" s="149"/>
      <c r="E191" s="149"/>
      <c r="F191" s="183"/>
    </row>
    <row r="192" spans="1:6" ht="9.75">
      <c r="A192" s="147"/>
      <c r="B192" s="148"/>
      <c r="C192" s="149"/>
      <c r="D192" s="149"/>
      <c r="E192" s="149"/>
      <c r="F192" s="183"/>
    </row>
    <row r="193" spans="1:6" ht="9.75">
      <c r="A193" s="147"/>
      <c r="B193" s="148"/>
      <c r="C193" s="149"/>
      <c r="D193" s="149"/>
      <c r="E193" s="149"/>
      <c r="F193" s="183"/>
    </row>
    <row r="194" spans="1:6" ht="9.75">
      <c r="A194" s="147"/>
      <c r="B194" s="148"/>
      <c r="C194" s="149"/>
      <c r="D194" s="149"/>
      <c r="E194" s="149"/>
      <c r="F194" s="183"/>
    </row>
    <row r="195" spans="1:6" ht="9.75">
      <c r="A195" s="147"/>
      <c r="B195" s="148"/>
      <c r="C195" s="149"/>
      <c r="D195" s="149"/>
      <c r="E195" s="149"/>
      <c r="F195" s="183"/>
    </row>
    <row r="196" spans="1:6" ht="9.75">
      <c r="A196" s="147"/>
      <c r="B196" s="148"/>
      <c r="C196" s="149"/>
      <c r="D196" s="149"/>
      <c r="E196" s="149"/>
      <c r="F196" s="183"/>
    </row>
    <row r="197" spans="1:6" ht="9.75">
      <c r="A197" s="147"/>
      <c r="B197" s="148"/>
      <c r="C197" s="149"/>
      <c r="D197" s="149"/>
      <c r="E197" s="149"/>
      <c r="F197" s="183"/>
    </row>
    <row r="198" spans="1:6" ht="9.75">
      <c r="A198" s="147"/>
      <c r="B198" s="148"/>
      <c r="C198" s="149"/>
      <c r="D198" s="149"/>
      <c r="E198" s="149"/>
      <c r="F198" s="183"/>
    </row>
    <row r="199" spans="1:6" ht="9.75">
      <c r="A199" s="147"/>
      <c r="B199" s="148"/>
      <c r="C199" s="149"/>
      <c r="D199" s="149"/>
      <c r="E199" s="149"/>
      <c r="F199" s="183"/>
    </row>
    <row r="200" spans="1:6" ht="9.75">
      <c r="A200" s="147"/>
      <c r="B200" s="148"/>
      <c r="C200" s="149"/>
      <c r="D200" s="149"/>
      <c r="E200" s="149"/>
      <c r="F200" s="183"/>
    </row>
    <row r="201" spans="1:6" ht="9.75">
      <c r="A201" s="147"/>
      <c r="B201" s="148"/>
      <c r="C201" s="149"/>
      <c r="D201" s="149"/>
      <c r="E201" s="149"/>
      <c r="F201" s="183"/>
    </row>
    <row r="202" spans="1:6" ht="9.75">
      <c r="A202" s="147"/>
      <c r="B202" s="148"/>
      <c r="C202" s="149"/>
      <c r="D202" s="149"/>
      <c r="E202" s="149"/>
      <c r="F202" s="183"/>
    </row>
    <row r="203" spans="1:6" ht="9.75">
      <c r="A203" s="147"/>
      <c r="B203" s="148"/>
      <c r="C203" s="149"/>
      <c r="D203" s="149"/>
      <c r="E203" s="149"/>
      <c r="F203" s="183"/>
    </row>
    <row r="204" spans="1:6" ht="9.75">
      <c r="A204" s="147"/>
      <c r="B204" s="148"/>
      <c r="C204" s="149"/>
      <c r="D204" s="149"/>
      <c r="E204" s="149"/>
      <c r="F204" s="183"/>
    </row>
    <row r="205" spans="1:6" ht="9.75">
      <c r="A205" s="147"/>
      <c r="B205" s="148"/>
      <c r="C205" s="149"/>
      <c r="D205" s="149"/>
      <c r="E205" s="149"/>
      <c r="F205" s="183"/>
    </row>
    <row r="206" spans="1:6" ht="9.75">
      <c r="A206" s="147"/>
      <c r="B206" s="148"/>
      <c r="C206" s="149"/>
      <c r="D206" s="149"/>
      <c r="E206" s="149"/>
      <c r="F206" s="183"/>
    </row>
    <row r="207" spans="1:6" ht="9.75">
      <c r="A207" s="147"/>
      <c r="B207" s="148"/>
      <c r="C207" s="149"/>
      <c r="D207" s="149"/>
      <c r="E207" s="149"/>
      <c r="F207" s="183"/>
    </row>
    <row r="208" spans="1:6" ht="9.75">
      <c r="A208" s="147"/>
      <c r="B208" s="148"/>
      <c r="C208" s="149"/>
      <c r="D208" s="149"/>
      <c r="E208" s="149"/>
      <c r="F208" s="183"/>
    </row>
    <row r="209" spans="1:6" ht="9.75">
      <c r="A209" s="147"/>
      <c r="B209" s="148"/>
      <c r="C209" s="149"/>
      <c r="D209" s="149"/>
      <c r="E209" s="149"/>
      <c r="F209" s="183"/>
    </row>
    <row r="210" spans="1:6" ht="9.75">
      <c r="A210" s="147"/>
      <c r="B210" s="148"/>
      <c r="C210" s="149"/>
      <c r="D210" s="149"/>
      <c r="E210" s="149"/>
      <c r="F210" s="183"/>
    </row>
    <row r="211" spans="1:6" ht="9.75">
      <c r="A211" s="147"/>
      <c r="B211" s="148"/>
      <c r="C211" s="149"/>
      <c r="D211" s="149"/>
      <c r="E211" s="149"/>
      <c r="F211" s="183"/>
    </row>
    <row r="212" spans="1:6" ht="9.75">
      <c r="A212" s="147"/>
      <c r="B212" s="148"/>
      <c r="C212" s="149"/>
      <c r="D212" s="149"/>
      <c r="E212" s="149"/>
      <c r="F212" s="183"/>
    </row>
    <row r="213" spans="1:6" ht="9.75">
      <c r="A213" s="147"/>
      <c r="B213" s="148"/>
      <c r="C213" s="149"/>
      <c r="D213" s="149"/>
      <c r="E213" s="149"/>
      <c r="F213" s="183"/>
    </row>
    <row r="214" spans="1:6" ht="9.75">
      <c r="A214" s="147"/>
      <c r="B214" s="148"/>
      <c r="C214" s="149"/>
      <c r="D214" s="149"/>
      <c r="E214" s="149"/>
      <c r="F214" s="183"/>
    </row>
    <row r="215" spans="1:6" ht="9.75">
      <c r="A215" s="147"/>
      <c r="B215" s="148"/>
      <c r="C215" s="149"/>
      <c r="D215" s="149"/>
      <c r="E215" s="149"/>
      <c r="F215" s="183"/>
    </row>
    <row r="216" spans="1:6" ht="9.75">
      <c r="A216" s="147"/>
      <c r="B216" s="148"/>
      <c r="C216" s="149"/>
      <c r="D216" s="149"/>
      <c r="E216" s="149"/>
      <c r="F216" s="183"/>
    </row>
    <row r="217" spans="1:6" ht="9.75">
      <c r="A217" s="147"/>
      <c r="B217" s="148"/>
      <c r="C217" s="149"/>
      <c r="D217" s="149"/>
      <c r="E217" s="149"/>
      <c r="F217" s="183"/>
    </row>
    <row r="218" spans="1:6" ht="9.75">
      <c r="A218" s="147"/>
      <c r="B218" s="148"/>
      <c r="C218" s="149"/>
      <c r="D218" s="149"/>
      <c r="E218" s="149"/>
      <c r="F218" s="183"/>
    </row>
    <row r="219" spans="1:6" ht="9.75">
      <c r="A219" s="147"/>
      <c r="B219" s="148"/>
      <c r="C219" s="149"/>
      <c r="D219" s="149"/>
      <c r="E219" s="149"/>
      <c r="F219" s="183"/>
    </row>
    <row r="220" spans="1:6" ht="9.75">
      <c r="A220" s="147"/>
      <c r="B220" s="148"/>
      <c r="C220" s="149"/>
      <c r="D220" s="149"/>
      <c r="E220" s="149"/>
      <c r="F220" s="183"/>
    </row>
    <row r="221" spans="1:6" ht="9.75">
      <c r="A221" s="147"/>
      <c r="B221" s="148"/>
      <c r="C221" s="149"/>
      <c r="D221" s="149"/>
      <c r="E221" s="149"/>
      <c r="F221" s="183"/>
    </row>
    <row r="222" spans="1:6" ht="9.75">
      <c r="A222" s="147"/>
      <c r="B222" s="148"/>
      <c r="C222" s="149"/>
      <c r="D222" s="149"/>
      <c r="E222" s="149"/>
      <c r="F222" s="183"/>
    </row>
    <row r="223" spans="1:6" ht="9.75">
      <c r="A223" s="147"/>
      <c r="B223" s="148"/>
      <c r="C223" s="149"/>
      <c r="D223" s="149"/>
      <c r="E223" s="149"/>
      <c r="F223" s="183"/>
    </row>
    <row r="224" spans="1:6" ht="9.75">
      <c r="A224" s="147"/>
      <c r="B224" s="148"/>
      <c r="C224" s="149"/>
      <c r="D224" s="149"/>
      <c r="E224" s="149"/>
      <c r="F224" s="183"/>
    </row>
    <row r="225" spans="1:6" ht="9.75">
      <c r="A225" s="147"/>
      <c r="B225" s="148"/>
      <c r="C225" s="149"/>
      <c r="D225" s="149"/>
      <c r="E225" s="149"/>
      <c r="F225" s="183"/>
    </row>
    <row r="226" spans="1:6" ht="9.75">
      <c r="A226" s="147"/>
      <c r="B226" s="148"/>
      <c r="C226" s="149"/>
      <c r="D226" s="149"/>
      <c r="E226" s="149"/>
      <c r="F226" s="183"/>
    </row>
    <row r="227" spans="1:6" ht="9.75">
      <c r="A227" s="147"/>
      <c r="B227" s="148"/>
      <c r="C227" s="149"/>
      <c r="D227" s="149"/>
      <c r="E227" s="149"/>
      <c r="F227" s="183"/>
    </row>
    <row r="228" spans="1:6" ht="9.75">
      <c r="A228" s="147"/>
      <c r="B228" s="148"/>
      <c r="C228" s="149"/>
      <c r="D228" s="149"/>
      <c r="E228" s="149"/>
      <c r="F228" s="183"/>
    </row>
    <row r="229" spans="1:6" ht="9.75">
      <c r="A229" s="147"/>
      <c r="B229" s="148"/>
      <c r="C229" s="149"/>
      <c r="D229" s="149"/>
      <c r="E229" s="149"/>
      <c r="F229" s="183"/>
    </row>
    <row r="230" spans="1:6" ht="9.75">
      <c r="A230" s="147"/>
      <c r="B230" s="148"/>
      <c r="C230" s="149"/>
      <c r="D230" s="149"/>
      <c r="E230" s="149"/>
      <c r="F230" s="183"/>
    </row>
    <row r="231" spans="1:6" ht="9.75">
      <c r="A231" s="147"/>
      <c r="B231" s="148"/>
      <c r="C231" s="149"/>
      <c r="D231" s="149"/>
      <c r="E231" s="149"/>
      <c r="F231" s="183"/>
    </row>
    <row r="232" spans="1:6" ht="9.75">
      <c r="A232" s="147"/>
      <c r="B232" s="148"/>
      <c r="C232" s="149"/>
      <c r="D232" s="149"/>
      <c r="E232" s="149"/>
      <c r="F232" s="183"/>
    </row>
    <row r="233" spans="1:6" ht="9.75">
      <c r="A233" s="147"/>
      <c r="B233" s="148"/>
      <c r="C233" s="149"/>
      <c r="D233" s="149"/>
      <c r="E233" s="149"/>
      <c r="F233" s="183"/>
    </row>
    <row r="234" spans="1:6" ht="9.75">
      <c r="A234" s="147"/>
      <c r="B234" s="148"/>
      <c r="C234" s="149"/>
      <c r="D234" s="149"/>
      <c r="E234" s="149"/>
      <c r="F234" s="183"/>
    </row>
    <row r="235" spans="1:6" ht="9.75">
      <c r="A235" s="147"/>
      <c r="B235" s="148"/>
      <c r="C235" s="149"/>
      <c r="D235" s="149"/>
      <c r="E235" s="149"/>
      <c r="F235" s="183"/>
    </row>
    <row r="236" spans="1:6" ht="9.75">
      <c r="A236" s="147"/>
      <c r="B236" s="148"/>
      <c r="C236" s="149"/>
      <c r="D236" s="149"/>
      <c r="E236" s="149"/>
      <c r="F236" s="183"/>
    </row>
    <row r="237" spans="1:6" ht="9.75">
      <c r="A237" s="147"/>
      <c r="B237" s="148"/>
      <c r="C237" s="149"/>
      <c r="D237" s="149"/>
      <c r="E237" s="149"/>
      <c r="F237" s="183"/>
    </row>
    <row r="238" spans="1:6" ht="9.75">
      <c r="A238" s="147"/>
      <c r="B238" s="148"/>
      <c r="C238" s="149"/>
      <c r="D238" s="149"/>
      <c r="E238" s="149"/>
      <c r="F238" s="183"/>
    </row>
    <row r="239" spans="1:6" ht="9.75">
      <c r="A239" s="147"/>
      <c r="B239" s="148"/>
      <c r="C239" s="149"/>
      <c r="D239" s="149"/>
      <c r="E239" s="149"/>
      <c r="F239" s="183"/>
    </row>
    <row r="240" spans="1:6" ht="9.75">
      <c r="A240" s="147"/>
      <c r="B240" s="148"/>
      <c r="C240" s="149"/>
      <c r="D240" s="149"/>
      <c r="E240" s="149"/>
      <c r="F240" s="183"/>
    </row>
    <row r="241" spans="1:6" ht="9.75">
      <c r="A241" s="147"/>
      <c r="B241" s="148"/>
      <c r="C241" s="149"/>
      <c r="D241" s="149"/>
      <c r="E241" s="149"/>
      <c r="F241" s="183"/>
    </row>
    <row r="242" spans="1:6" ht="9.75">
      <c r="A242" s="147"/>
      <c r="B242" s="148"/>
      <c r="C242" s="149"/>
      <c r="D242" s="149"/>
      <c r="E242" s="149"/>
      <c r="F242" s="183"/>
    </row>
    <row r="243" spans="1:6" ht="9.75">
      <c r="A243" s="147"/>
      <c r="B243" s="148"/>
      <c r="C243" s="149"/>
      <c r="D243" s="149"/>
      <c r="E243" s="149"/>
      <c r="F243" s="183"/>
    </row>
    <row r="244" spans="1:6" ht="9.75">
      <c r="A244" s="147"/>
      <c r="B244" s="148"/>
      <c r="C244" s="149"/>
      <c r="D244" s="149"/>
      <c r="E244" s="149"/>
      <c r="F244" s="183"/>
    </row>
    <row r="245" spans="1:6" ht="9.75">
      <c r="A245" s="147"/>
      <c r="B245" s="148"/>
      <c r="C245" s="149"/>
      <c r="D245" s="149"/>
      <c r="E245" s="149"/>
      <c r="F245" s="183"/>
    </row>
    <row r="246" spans="1:6" ht="9.75">
      <c r="A246" s="147"/>
      <c r="B246" s="148"/>
      <c r="C246" s="149"/>
      <c r="D246" s="149"/>
      <c r="E246" s="149"/>
      <c r="F246" s="183"/>
    </row>
    <row r="247" spans="1:6" ht="9.75">
      <c r="A247" s="147"/>
      <c r="B247" s="148"/>
      <c r="C247" s="149"/>
      <c r="D247" s="149"/>
      <c r="E247" s="149"/>
      <c r="F247" s="183"/>
    </row>
    <row r="248" spans="1:6" ht="9.75">
      <c r="A248" s="147"/>
      <c r="B248" s="148"/>
      <c r="C248" s="149"/>
      <c r="D248" s="149"/>
      <c r="E248" s="149"/>
      <c r="F248" s="183"/>
    </row>
    <row r="249" spans="1:6" ht="9.75">
      <c r="A249" s="147"/>
      <c r="B249" s="148"/>
      <c r="C249" s="149"/>
      <c r="D249" s="149"/>
      <c r="E249" s="149"/>
      <c r="F249" s="183"/>
    </row>
    <row r="250" spans="1:6" ht="9.75">
      <c r="A250" s="147"/>
      <c r="B250" s="148"/>
      <c r="C250" s="149"/>
      <c r="D250" s="149"/>
      <c r="E250" s="149"/>
      <c r="F250" s="183"/>
    </row>
    <row r="251" spans="1:6" ht="9.75">
      <c r="A251" s="147"/>
      <c r="B251" s="148"/>
      <c r="C251" s="149"/>
      <c r="D251" s="149"/>
      <c r="E251" s="149"/>
      <c r="F251" s="183"/>
    </row>
    <row r="252" spans="1:6" ht="9.75">
      <c r="A252" s="147"/>
      <c r="B252" s="148"/>
      <c r="C252" s="149"/>
      <c r="D252" s="149"/>
      <c r="E252" s="149"/>
      <c r="F252" s="183"/>
    </row>
    <row r="253" spans="1:6" ht="9.75">
      <c r="A253" s="147"/>
      <c r="B253" s="148"/>
      <c r="C253" s="149"/>
      <c r="D253" s="149"/>
      <c r="E253" s="149"/>
      <c r="F253" s="183"/>
    </row>
    <row r="254" spans="1:6" ht="9.75">
      <c r="A254" s="147"/>
      <c r="B254" s="148"/>
      <c r="C254" s="149"/>
      <c r="D254" s="149"/>
      <c r="E254" s="149"/>
      <c r="F254" s="183"/>
    </row>
    <row r="255" spans="1:6" ht="9.75">
      <c r="A255" s="147"/>
      <c r="B255" s="148"/>
      <c r="C255" s="149"/>
      <c r="D255" s="149"/>
      <c r="E255" s="149"/>
      <c r="F255" s="183"/>
    </row>
    <row r="256" spans="1:6" ht="9.75">
      <c r="A256" s="147"/>
      <c r="B256" s="148"/>
      <c r="C256" s="149"/>
      <c r="D256" s="149"/>
      <c r="E256" s="149"/>
      <c r="F256" s="183"/>
    </row>
    <row r="257" spans="1:6" ht="9.75">
      <c r="A257" s="147"/>
      <c r="B257" s="148"/>
      <c r="C257" s="149"/>
      <c r="D257" s="149"/>
      <c r="E257" s="149"/>
      <c r="F257" s="183"/>
    </row>
    <row r="258" spans="1:6" ht="9.75">
      <c r="A258" s="147"/>
      <c r="B258" s="148"/>
      <c r="C258" s="149"/>
      <c r="D258" s="149"/>
      <c r="E258" s="149"/>
      <c r="F258" s="183"/>
    </row>
    <row r="259" spans="1:6" ht="9.75">
      <c r="A259" s="147"/>
      <c r="B259" s="148"/>
      <c r="C259" s="149"/>
      <c r="D259" s="149"/>
      <c r="E259" s="149"/>
      <c r="F259" s="183"/>
    </row>
    <row r="260" spans="1:6" ht="9.75">
      <c r="A260" s="147"/>
      <c r="B260" s="148"/>
      <c r="C260" s="149"/>
      <c r="D260" s="149"/>
      <c r="E260" s="149"/>
      <c r="F260" s="183"/>
    </row>
    <row r="261" spans="1:6" ht="9.75">
      <c r="A261" s="147"/>
      <c r="B261" s="148"/>
      <c r="C261" s="149"/>
      <c r="D261" s="149"/>
      <c r="E261" s="149"/>
      <c r="F261" s="183"/>
    </row>
    <row r="262" spans="1:6" ht="9.75">
      <c r="A262" s="147"/>
      <c r="B262" s="148"/>
      <c r="C262" s="149"/>
      <c r="D262" s="149"/>
      <c r="E262" s="149"/>
      <c r="F262" s="183"/>
    </row>
    <row r="263" spans="1:6" ht="9.75">
      <c r="A263" s="147"/>
      <c r="B263" s="148"/>
      <c r="C263" s="149"/>
      <c r="D263" s="149"/>
      <c r="E263" s="149"/>
      <c r="F263" s="183"/>
    </row>
    <row r="264" spans="1:6" ht="9.75">
      <c r="A264" s="147"/>
      <c r="B264" s="148"/>
      <c r="C264" s="149"/>
      <c r="D264" s="149"/>
      <c r="E264" s="149"/>
      <c r="F264" s="183"/>
    </row>
    <row r="265" spans="1:6" ht="9.75">
      <c r="A265" s="147"/>
      <c r="B265" s="148"/>
      <c r="C265" s="149"/>
      <c r="D265" s="149"/>
      <c r="E265" s="149"/>
      <c r="F265" s="183"/>
    </row>
    <row r="266" spans="1:6" ht="9.75">
      <c r="A266" s="147"/>
      <c r="B266" s="148"/>
      <c r="C266" s="149"/>
      <c r="D266" s="149"/>
      <c r="E266" s="149"/>
      <c r="F266" s="183"/>
    </row>
    <row r="267" spans="1:6" ht="9.75">
      <c r="A267" s="147"/>
      <c r="B267" s="148"/>
      <c r="C267" s="149"/>
      <c r="D267" s="149"/>
      <c r="E267" s="149"/>
      <c r="F267" s="183"/>
    </row>
    <row r="268" spans="1:6" ht="9.75">
      <c r="A268" s="147"/>
      <c r="B268" s="148"/>
      <c r="C268" s="149"/>
      <c r="D268" s="149"/>
      <c r="E268" s="149"/>
      <c r="F268" s="183"/>
    </row>
    <row r="269" spans="1:6" ht="9.75">
      <c r="A269" s="147"/>
      <c r="B269" s="148"/>
      <c r="C269" s="149"/>
      <c r="D269" s="149"/>
      <c r="E269" s="149"/>
      <c r="F269" s="183"/>
    </row>
    <row r="270" spans="1:6" ht="9.75">
      <c r="A270" s="147"/>
      <c r="B270" s="148"/>
      <c r="C270" s="149"/>
      <c r="D270" s="149"/>
      <c r="E270" s="149"/>
      <c r="F270" s="183"/>
    </row>
    <row r="271" spans="1:6" ht="9.75">
      <c r="A271" s="147"/>
      <c r="B271" s="148"/>
      <c r="C271" s="149"/>
      <c r="D271" s="149"/>
      <c r="E271" s="149"/>
      <c r="F271" s="183"/>
    </row>
    <row r="272" spans="1:6" ht="9.75">
      <c r="A272" s="147"/>
      <c r="B272" s="148"/>
      <c r="C272" s="149"/>
      <c r="D272" s="149"/>
      <c r="E272" s="149"/>
      <c r="F272" s="183"/>
    </row>
    <row r="273" spans="1:6" ht="9.75">
      <c r="A273" s="147"/>
      <c r="B273" s="148"/>
      <c r="C273" s="149"/>
      <c r="D273" s="149"/>
      <c r="E273" s="149"/>
      <c r="F273" s="183"/>
    </row>
    <row r="274" spans="1:6" ht="9.75">
      <c r="A274" s="147"/>
      <c r="B274" s="148"/>
      <c r="C274" s="149"/>
      <c r="D274" s="149"/>
      <c r="E274" s="149"/>
      <c r="F274" s="183"/>
    </row>
    <row r="275" spans="1:6" ht="9.75">
      <c r="A275" s="147"/>
      <c r="B275" s="148"/>
      <c r="C275" s="149"/>
      <c r="D275" s="149"/>
      <c r="E275" s="149"/>
      <c r="F275" s="183"/>
    </row>
    <row r="276" spans="1:6" ht="9.75">
      <c r="A276" s="147"/>
      <c r="B276" s="148"/>
      <c r="C276" s="149"/>
      <c r="D276" s="149"/>
      <c r="E276" s="149"/>
      <c r="F276" s="183"/>
    </row>
    <row r="277" spans="1:6" ht="9.75">
      <c r="A277" s="147"/>
      <c r="B277" s="148"/>
      <c r="C277" s="149"/>
      <c r="D277" s="149"/>
      <c r="E277" s="149"/>
      <c r="F277" s="183"/>
    </row>
    <row r="278" spans="1:6" ht="9.75">
      <c r="A278" s="147"/>
      <c r="B278" s="148"/>
      <c r="C278" s="149"/>
      <c r="D278" s="149"/>
      <c r="E278" s="149"/>
      <c r="F278" s="183"/>
    </row>
    <row r="279" spans="1:6" ht="9.75">
      <c r="A279" s="147"/>
      <c r="B279" s="148"/>
      <c r="C279" s="149"/>
      <c r="D279" s="149"/>
      <c r="E279" s="149"/>
      <c r="F279" s="183"/>
    </row>
    <row r="280" spans="1:6" ht="9.75">
      <c r="A280" s="147"/>
      <c r="B280" s="148"/>
      <c r="C280" s="149"/>
      <c r="D280" s="149"/>
      <c r="E280" s="149"/>
      <c r="F280" s="183"/>
    </row>
    <row r="281" spans="1:6" ht="9.75">
      <c r="A281" s="147"/>
      <c r="B281" s="148"/>
      <c r="C281" s="149"/>
      <c r="D281" s="149"/>
      <c r="E281" s="149"/>
      <c r="F281" s="183"/>
    </row>
    <row r="282" spans="1:6" ht="9.75">
      <c r="A282" s="147"/>
      <c r="B282" s="148"/>
      <c r="C282" s="149"/>
      <c r="D282" s="149"/>
      <c r="E282" s="149"/>
      <c r="F282" s="183"/>
    </row>
    <row r="283" spans="1:6" ht="9.75">
      <c r="A283" s="147"/>
      <c r="B283" s="148"/>
      <c r="C283" s="149"/>
      <c r="D283" s="149"/>
      <c r="E283" s="149"/>
      <c r="F283" s="183"/>
    </row>
    <row r="284" spans="1:6" ht="9.75">
      <c r="A284" s="147"/>
      <c r="B284" s="148"/>
      <c r="C284" s="149"/>
      <c r="D284" s="149"/>
      <c r="E284" s="149"/>
      <c r="F284" s="183"/>
    </row>
    <row r="285" spans="1:6" ht="9.75">
      <c r="A285" s="147"/>
      <c r="B285" s="148"/>
      <c r="C285" s="149"/>
      <c r="D285" s="149"/>
      <c r="E285" s="149"/>
      <c r="F285" s="183"/>
    </row>
    <row r="286" spans="1:6" ht="9.75">
      <c r="A286" s="147"/>
      <c r="B286" s="148"/>
      <c r="C286" s="149"/>
      <c r="D286" s="149"/>
      <c r="E286" s="149"/>
      <c r="F286" s="183"/>
    </row>
    <row r="287" spans="1:6" ht="9.75">
      <c r="A287" s="147"/>
      <c r="B287" s="148"/>
      <c r="C287" s="149"/>
      <c r="D287" s="149"/>
      <c r="E287" s="149"/>
      <c r="F287" s="183"/>
    </row>
    <row r="288" spans="1:6" ht="9.75">
      <c r="A288" s="147"/>
      <c r="B288" s="148"/>
      <c r="C288" s="149"/>
      <c r="D288" s="149"/>
      <c r="E288" s="149"/>
      <c r="F288" s="183"/>
    </row>
    <row r="289" spans="1:6" ht="9.75">
      <c r="A289" s="147"/>
      <c r="B289" s="148"/>
      <c r="C289" s="149"/>
      <c r="D289" s="149"/>
      <c r="E289" s="149"/>
      <c r="F289" s="183"/>
    </row>
    <row r="290" spans="1:6" ht="9.75">
      <c r="A290" s="147"/>
      <c r="B290" s="148"/>
      <c r="C290" s="149"/>
      <c r="D290" s="149"/>
      <c r="E290" s="149"/>
      <c r="F290" s="183"/>
    </row>
    <row r="291" spans="1:6" ht="9.75">
      <c r="A291" s="147"/>
      <c r="B291" s="148"/>
      <c r="C291" s="149"/>
      <c r="D291" s="149"/>
      <c r="E291" s="149"/>
      <c r="F291" s="183"/>
    </row>
    <row r="292" spans="1:6" ht="9.75">
      <c r="A292" s="147"/>
      <c r="B292" s="148"/>
      <c r="C292" s="149"/>
      <c r="D292" s="149"/>
      <c r="E292" s="149"/>
      <c r="F292" s="183"/>
    </row>
    <row r="293" spans="1:6" ht="9.75">
      <c r="A293" s="147"/>
      <c r="B293" s="148"/>
      <c r="C293" s="149"/>
      <c r="D293" s="149"/>
      <c r="E293" s="149"/>
      <c r="F293" s="183"/>
    </row>
    <row r="294" spans="1:6" ht="9.75">
      <c r="A294" s="147"/>
      <c r="B294" s="148"/>
      <c r="C294" s="149"/>
      <c r="D294" s="149"/>
      <c r="E294" s="149"/>
      <c r="F294" s="183"/>
    </row>
    <row r="295" spans="1:6" ht="9.75">
      <c r="A295" s="147"/>
      <c r="B295" s="148"/>
      <c r="C295" s="149"/>
      <c r="D295" s="149"/>
      <c r="E295" s="149"/>
      <c r="F295" s="183"/>
    </row>
    <row r="296" spans="1:6" ht="9.75">
      <c r="A296" s="147"/>
      <c r="B296" s="148"/>
      <c r="C296" s="149"/>
      <c r="D296" s="149"/>
      <c r="E296" s="149"/>
      <c r="F296" s="183"/>
    </row>
    <row r="297" spans="1:6" ht="9.75">
      <c r="A297" s="147"/>
      <c r="B297" s="148"/>
      <c r="C297" s="149"/>
      <c r="D297" s="149"/>
      <c r="E297" s="149"/>
      <c r="F297" s="183"/>
    </row>
    <row r="298" spans="1:6" ht="9.75">
      <c r="A298" s="147"/>
      <c r="B298" s="148"/>
      <c r="C298" s="149"/>
      <c r="D298" s="149"/>
      <c r="E298" s="149"/>
      <c r="F298" s="183"/>
    </row>
    <row r="299" spans="1:6" ht="9.75">
      <c r="A299" s="147"/>
      <c r="B299" s="148"/>
      <c r="C299" s="149"/>
      <c r="D299" s="149"/>
      <c r="E299" s="149"/>
      <c r="F299" s="183"/>
    </row>
    <row r="300" spans="1:6" ht="9.75">
      <c r="A300" s="147"/>
      <c r="B300" s="148"/>
      <c r="C300" s="149"/>
      <c r="D300" s="149"/>
      <c r="E300" s="149"/>
      <c r="F300" s="183"/>
    </row>
    <row r="301" spans="1:6" ht="9.75">
      <c r="A301" s="147"/>
      <c r="B301" s="148"/>
      <c r="C301" s="149"/>
      <c r="D301" s="149"/>
      <c r="E301" s="149"/>
      <c r="F301" s="183"/>
    </row>
    <row r="302" spans="1:6" ht="9.75">
      <c r="A302" s="147"/>
      <c r="B302" s="148"/>
      <c r="C302" s="149"/>
      <c r="D302" s="149"/>
      <c r="E302" s="149"/>
      <c r="F302" s="183"/>
    </row>
    <row r="303" spans="1:6" ht="9.75">
      <c r="A303" s="147"/>
      <c r="B303" s="148"/>
      <c r="C303" s="149"/>
      <c r="D303" s="149"/>
      <c r="E303" s="149"/>
      <c r="F303" s="183"/>
    </row>
    <row r="304" spans="1:6" ht="9.75">
      <c r="A304" s="147"/>
      <c r="B304" s="148"/>
      <c r="C304" s="149"/>
      <c r="D304" s="149"/>
      <c r="E304" s="149"/>
      <c r="F304" s="183"/>
    </row>
    <row r="305" spans="1:6" ht="9.75">
      <c r="A305" s="147"/>
      <c r="B305" s="148"/>
      <c r="C305" s="149"/>
      <c r="D305" s="149"/>
      <c r="E305" s="149"/>
      <c r="F305" s="183"/>
    </row>
    <row r="306" spans="1:6" ht="9.75">
      <c r="A306" s="147"/>
      <c r="B306" s="148"/>
      <c r="C306" s="149"/>
      <c r="D306" s="149"/>
      <c r="E306" s="149"/>
      <c r="F306" s="183"/>
    </row>
    <row r="307" spans="1:6" ht="9.75">
      <c r="A307" s="147"/>
      <c r="B307" s="148"/>
      <c r="C307" s="149"/>
      <c r="D307" s="149"/>
      <c r="E307" s="149"/>
      <c r="F307" s="183"/>
    </row>
    <row r="308" spans="1:6" ht="9.75">
      <c r="A308" s="147"/>
      <c r="B308" s="148"/>
      <c r="C308" s="149"/>
      <c r="D308" s="149"/>
      <c r="E308" s="149"/>
      <c r="F308" s="183"/>
    </row>
    <row r="309" spans="1:6" ht="9.75">
      <c r="A309" s="147"/>
      <c r="B309" s="148"/>
      <c r="C309" s="149"/>
      <c r="D309" s="149"/>
      <c r="E309" s="149"/>
      <c r="F309" s="183"/>
    </row>
    <row r="310" spans="1:6" ht="9.75">
      <c r="A310" s="147"/>
      <c r="B310" s="148"/>
      <c r="C310" s="149"/>
      <c r="D310" s="149"/>
      <c r="E310" s="149"/>
      <c r="F310" s="183"/>
    </row>
    <row r="311" spans="1:6" ht="9.75">
      <c r="A311" s="147"/>
      <c r="B311" s="148"/>
      <c r="C311" s="149"/>
      <c r="D311" s="149"/>
      <c r="E311" s="149"/>
      <c r="F311" s="183"/>
    </row>
    <row r="312" spans="1:6" ht="9.75">
      <c r="A312" s="149"/>
      <c r="B312" s="151"/>
      <c r="C312" s="149"/>
      <c r="D312" s="149"/>
      <c r="E312" s="149"/>
      <c r="F312" s="183"/>
    </row>
    <row r="313" spans="1:6" ht="9.75">
      <c r="A313" s="149"/>
      <c r="B313" s="151"/>
      <c r="C313" s="149"/>
      <c r="D313" s="149"/>
      <c r="E313" s="149"/>
      <c r="F313" s="183"/>
    </row>
    <row r="314" spans="1:6" ht="9.75">
      <c r="A314" s="149"/>
      <c r="B314" s="151"/>
      <c r="C314" s="149"/>
      <c r="D314" s="149"/>
      <c r="E314" s="149"/>
      <c r="F314" s="183"/>
    </row>
    <row r="315" spans="1:6" ht="9.75">
      <c r="A315" s="149"/>
      <c r="B315" s="151"/>
      <c r="C315" s="149"/>
      <c r="D315" s="149"/>
      <c r="E315" s="149"/>
      <c r="F315" s="183"/>
    </row>
    <row r="316" spans="1:6" ht="9.75">
      <c r="A316" s="149"/>
      <c r="B316" s="151"/>
      <c r="C316" s="149"/>
      <c r="D316" s="149"/>
      <c r="E316" s="149"/>
      <c r="F316" s="183"/>
    </row>
    <row r="317" spans="1:6" ht="9.75">
      <c r="A317" s="149"/>
      <c r="B317" s="151"/>
      <c r="C317" s="149"/>
      <c r="D317" s="149"/>
      <c r="E317" s="149"/>
      <c r="F317" s="183"/>
    </row>
    <row r="318" spans="1:6" ht="9.75">
      <c r="A318" s="149"/>
      <c r="B318" s="151"/>
      <c r="C318" s="149"/>
      <c r="D318" s="149"/>
      <c r="E318" s="149"/>
      <c r="F318" s="183"/>
    </row>
    <row r="319" spans="1:6" ht="9.75">
      <c r="A319" s="149"/>
      <c r="B319" s="151"/>
      <c r="C319" s="149"/>
      <c r="D319" s="149"/>
      <c r="E319" s="149"/>
      <c r="F319" s="183"/>
    </row>
    <row r="320" spans="1:6" ht="9.75">
      <c r="A320" s="149"/>
      <c r="B320" s="151"/>
      <c r="C320" s="149"/>
      <c r="D320" s="149"/>
      <c r="E320" s="149"/>
      <c r="F320" s="183"/>
    </row>
    <row r="321" spans="1:6" ht="9.75">
      <c r="A321" s="149"/>
      <c r="B321" s="151"/>
      <c r="C321" s="149"/>
      <c r="D321" s="149"/>
      <c r="E321" s="149"/>
      <c r="F321" s="183"/>
    </row>
    <row r="322" spans="1:6" ht="9.75">
      <c r="A322" s="149"/>
      <c r="B322" s="151"/>
      <c r="C322" s="149"/>
      <c r="D322" s="149"/>
      <c r="E322" s="149"/>
      <c r="F322" s="183"/>
    </row>
    <row r="323" spans="3:6" ht="9.75">
      <c r="C323" s="149"/>
      <c r="F323" s="183"/>
    </row>
    <row r="324" spans="3:6" ht="9.75">
      <c r="C324" s="149"/>
      <c r="F324" s="183"/>
    </row>
    <row r="325" spans="3:6" ht="9.75">
      <c r="C325" s="149"/>
      <c r="F325" s="183"/>
    </row>
    <row r="326" spans="3:6" ht="9.75">
      <c r="C326" s="149"/>
      <c r="F326" s="183"/>
    </row>
    <row r="327" spans="3:6" ht="9.75">
      <c r="C327" s="149"/>
      <c r="F327" s="183"/>
    </row>
    <row r="328" spans="3:6" ht="9.75">
      <c r="C328" s="149"/>
      <c r="F328" s="183"/>
    </row>
    <row r="329" spans="3:6" ht="9.75">
      <c r="C329" s="149"/>
      <c r="F329" s="183"/>
    </row>
    <row r="330" spans="3:6" ht="9.75">
      <c r="C330" s="149"/>
      <c r="F330" s="183"/>
    </row>
    <row r="331" spans="3:6" ht="9.75">
      <c r="C331" s="149"/>
      <c r="F331" s="183"/>
    </row>
    <row r="332" spans="3:6" ht="9.75">
      <c r="C332" s="149"/>
      <c r="F332" s="183"/>
    </row>
    <row r="333" spans="3:6" ht="9.75">
      <c r="C333" s="149"/>
      <c r="F333" s="183"/>
    </row>
    <row r="334" spans="3:6" ht="9.75">
      <c r="C334" s="149"/>
      <c r="F334" s="183"/>
    </row>
    <row r="335" spans="3:6" ht="9.75">
      <c r="C335" s="149"/>
      <c r="F335" s="183"/>
    </row>
    <row r="336" spans="3:6" ht="9.75">
      <c r="C336" s="149"/>
      <c r="F336" s="183"/>
    </row>
    <row r="337" spans="3:6" ht="9.75">
      <c r="C337" s="149"/>
      <c r="F337" s="183"/>
    </row>
    <row r="338" spans="3:6" ht="9.75">
      <c r="C338" s="149"/>
      <c r="F338" s="183"/>
    </row>
    <row r="339" spans="3:6" ht="9.75">
      <c r="C339" s="149"/>
      <c r="F339" s="183"/>
    </row>
    <row r="340" spans="3:6" ht="9.75">
      <c r="C340" s="149"/>
      <c r="F340" s="183"/>
    </row>
    <row r="341" spans="3:6" ht="9.75">
      <c r="C341" s="149"/>
      <c r="F341" s="183"/>
    </row>
    <row r="342" spans="3:6" ht="9.75">
      <c r="C342" s="149"/>
      <c r="F342" s="183"/>
    </row>
    <row r="343" spans="3:6" ht="9.75">
      <c r="C343" s="149"/>
      <c r="F343" s="183"/>
    </row>
    <row r="344" spans="3:6" ht="9.75">
      <c r="C344" s="149"/>
      <c r="F344" s="183"/>
    </row>
    <row r="345" spans="3:6" ht="9.75">
      <c r="C345" s="149"/>
      <c r="F345" s="183"/>
    </row>
    <row r="346" spans="3:6" ht="9.75">
      <c r="C346" s="149"/>
      <c r="F346" s="183"/>
    </row>
    <row r="347" spans="3:6" ht="9.75">
      <c r="C347" s="149"/>
      <c r="F347" s="183"/>
    </row>
    <row r="348" spans="3:6" ht="9.75">
      <c r="C348" s="149"/>
      <c r="F348" s="183"/>
    </row>
    <row r="349" spans="3:6" ht="9.75">
      <c r="C349" s="149"/>
      <c r="F349" s="183"/>
    </row>
    <row r="350" spans="3:6" ht="9.75">
      <c r="C350" s="149"/>
      <c r="F350" s="183"/>
    </row>
    <row r="351" spans="3:6" ht="9.75">
      <c r="C351" s="149"/>
      <c r="F351" s="183"/>
    </row>
    <row r="352" spans="3:6" ht="9.75">
      <c r="C352" s="149"/>
      <c r="F352" s="183"/>
    </row>
    <row r="353" spans="3:6" ht="9.75">
      <c r="C353" s="149"/>
      <c r="F353" s="183"/>
    </row>
    <row r="354" spans="3:6" ht="9.75">
      <c r="C354" s="149"/>
      <c r="F354" s="183"/>
    </row>
    <row r="355" spans="3:6" ht="9.75">
      <c r="C355" s="149"/>
      <c r="F355" s="183"/>
    </row>
    <row r="356" spans="3:6" ht="9.75">
      <c r="C356" s="149"/>
      <c r="F356" s="183"/>
    </row>
    <row r="357" spans="3:6" ht="9.75">
      <c r="C357" s="149"/>
      <c r="F357" s="183"/>
    </row>
    <row r="358" spans="3:6" ht="9.75">
      <c r="C358" s="149"/>
      <c r="F358" s="183"/>
    </row>
    <row r="359" spans="3:6" ht="9.75">
      <c r="C359" s="149"/>
      <c r="F359" s="183"/>
    </row>
    <row r="360" spans="3:6" ht="9.75">
      <c r="C360" s="149"/>
      <c r="F360" s="183"/>
    </row>
    <row r="361" spans="3:6" ht="9.75">
      <c r="C361" s="149"/>
      <c r="F361" s="183"/>
    </row>
    <row r="362" spans="3:6" ht="9.75">
      <c r="C362" s="149"/>
      <c r="F362" s="183"/>
    </row>
    <row r="363" spans="3:6" ht="9.75">
      <c r="C363" s="149"/>
      <c r="F363" s="183"/>
    </row>
    <row r="364" spans="3:6" ht="9.75">
      <c r="C364" s="149"/>
      <c r="F364" s="183"/>
    </row>
    <row r="365" spans="3:6" ht="9.75">
      <c r="C365" s="149"/>
      <c r="F365" s="183"/>
    </row>
    <row r="366" spans="3:6" ht="9.75">
      <c r="C366" s="149"/>
      <c r="F366" s="183"/>
    </row>
    <row r="367" spans="3:6" ht="9.75">
      <c r="C367" s="149"/>
      <c r="F367" s="183"/>
    </row>
    <row r="368" spans="3:6" ht="9.75">
      <c r="C368" s="149"/>
      <c r="F368" s="183"/>
    </row>
    <row r="369" spans="3:6" ht="9.75">
      <c r="C369" s="149"/>
      <c r="F369" s="183"/>
    </row>
    <row r="370" spans="3:6" ht="9.75">
      <c r="C370" s="149"/>
      <c r="F370" s="183"/>
    </row>
    <row r="371" spans="3:6" ht="9.75">
      <c r="C371" s="149"/>
      <c r="F371" s="183"/>
    </row>
    <row r="372" spans="3:6" ht="9.75">
      <c r="C372" s="149"/>
      <c r="F372" s="183"/>
    </row>
    <row r="373" spans="3:6" ht="9.75">
      <c r="C373" s="149"/>
      <c r="F373" s="183"/>
    </row>
    <row r="374" spans="3:6" ht="9.75">
      <c r="C374" s="149"/>
      <c r="F374" s="183"/>
    </row>
    <row r="375" spans="3:6" ht="9.75">
      <c r="C375" s="149"/>
      <c r="F375" s="183"/>
    </row>
    <row r="376" spans="3:6" ht="9.75">
      <c r="C376" s="149"/>
      <c r="F376" s="183"/>
    </row>
    <row r="377" spans="3:6" ht="9.75">
      <c r="C377" s="149"/>
      <c r="F377" s="183"/>
    </row>
    <row r="378" spans="3:6" ht="9.75">
      <c r="C378" s="149"/>
      <c r="F378" s="183"/>
    </row>
    <row r="379" spans="3:6" ht="9.75">
      <c r="C379" s="149"/>
      <c r="F379" s="183"/>
    </row>
    <row r="380" spans="3:6" ht="9.75">
      <c r="C380" s="149"/>
      <c r="F380" s="183"/>
    </row>
    <row r="381" spans="3:6" ht="9.75">
      <c r="C381" s="149"/>
      <c r="F381" s="183"/>
    </row>
    <row r="382" spans="3:6" ht="9.75">
      <c r="C382" s="149"/>
      <c r="F382" s="183"/>
    </row>
    <row r="383" spans="3:6" ht="9.75">
      <c r="C383" s="149"/>
      <c r="F383" s="183"/>
    </row>
    <row r="384" spans="3:6" ht="9.75">
      <c r="C384" s="149"/>
      <c r="F384" s="183"/>
    </row>
    <row r="385" spans="3:6" ht="9.75">
      <c r="C385" s="149"/>
      <c r="F385" s="183"/>
    </row>
    <row r="386" spans="3:6" ht="9.75">
      <c r="C386" s="149"/>
      <c r="F386" s="183"/>
    </row>
    <row r="387" spans="3:6" ht="9.75">
      <c r="C387" s="149"/>
      <c r="F387" s="183"/>
    </row>
    <row r="388" spans="3:6" ht="9.75">
      <c r="C388" s="149"/>
      <c r="F388" s="183"/>
    </row>
    <row r="389" spans="3:6" ht="9.75">
      <c r="C389" s="149"/>
      <c r="F389" s="183"/>
    </row>
    <row r="390" spans="3:6" ht="9.75">
      <c r="C390" s="149"/>
      <c r="F390" s="183"/>
    </row>
    <row r="391" spans="3:6" ht="9.75">
      <c r="C391" s="149"/>
      <c r="F391" s="183"/>
    </row>
    <row r="392" spans="3:6" ht="9.75">
      <c r="C392" s="149"/>
      <c r="F392" s="183"/>
    </row>
    <row r="393" spans="3:6" ht="9.75">
      <c r="C393" s="149"/>
      <c r="F393" s="183"/>
    </row>
    <row r="394" spans="3:6" ht="9.75">
      <c r="C394" s="149"/>
      <c r="F394" s="183"/>
    </row>
    <row r="395" spans="3:6" ht="9.75">
      <c r="C395" s="149"/>
      <c r="F395" s="183"/>
    </row>
    <row r="396" spans="3:6" ht="9.75">
      <c r="C396" s="149"/>
      <c r="F396" s="183"/>
    </row>
    <row r="397" spans="3:6" ht="9.75">
      <c r="C397" s="149"/>
      <c r="F397" s="183"/>
    </row>
    <row r="398" spans="3:6" ht="9.75">
      <c r="C398" s="149"/>
      <c r="F398" s="183"/>
    </row>
    <row r="399" spans="3:6" ht="9.75">
      <c r="C399" s="149"/>
      <c r="F399" s="183"/>
    </row>
    <row r="400" spans="3:6" ht="9.75">
      <c r="C400" s="149"/>
      <c r="F400" s="183"/>
    </row>
    <row r="401" spans="3:6" ht="9.75">
      <c r="C401" s="149"/>
      <c r="F401" s="183"/>
    </row>
    <row r="402" spans="3:6" ht="9.75">
      <c r="C402" s="149"/>
      <c r="F402" s="183"/>
    </row>
    <row r="403" spans="3:6" ht="9.75">
      <c r="C403" s="149"/>
      <c r="F403" s="183"/>
    </row>
    <row r="404" spans="3:6" ht="9.75">
      <c r="C404" s="149"/>
      <c r="F404" s="183"/>
    </row>
    <row r="405" spans="3:6" ht="9.75">
      <c r="C405" s="149"/>
      <c r="F405" s="183"/>
    </row>
    <row r="406" spans="3:6" ht="9.75">
      <c r="C406" s="149"/>
      <c r="F406" s="183"/>
    </row>
    <row r="407" spans="3:6" ht="9.75">
      <c r="C407" s="149"/>
      <c r="F407" s="183"/>
    </row>
    <row r="408" spans="3:6" ht="9.75">
      <c r="C408" s="149"/>
      <c r="F408" s="183"/>
    </row>
    <row r="409" spans="3:6" ht="9.75">
      <c r="C409" s="149"/>
      <c r="F409" s="183"/>
    </row>
    <row r="410" spans="3:6" ht="9.75">
      <c r="C410" s="149"/>
      <c r="F410" s="183"/>
    </row>
    <row r="411" spans="3:6" ht="9.75">
      <c r="C411" s="149"/>
      <c r="F411" s="183"/>
    </row>
    <row r="412" spans="3:6" ht="9.75">
      <c r="C412" s="149"/>
      <c r="F412" s="183"/>
    </row>
    <row r="413" spans="3:6" ht="9.75">
      <c r="C413" s="149"/>
      <c r="F413" s="183"/>
    </row>
    <row r="414" spans="3:6" ht="9.75">
      <c r="C414" s="149"/>
      <c r="F414" s="183"/>
    </row>
    <row r="415" spans="3:6" ht="9.75">
      <c r="C415" s="149"/>
      <c r="F415" s="183"/>
    </row>
    <row r="416" spans="3:6" ht="9.75">
      <c r="C416" s="149"/>
      <c r="F416" s="183"/>
    </row>
    <row r="417" spans="3:6" ht="9.75">
      <c r="C417" s="149"/>
      <c r="F417" s="183"/>
    </row>
    <row r="418" spans="3:6" ht="9.75">
      <c r="C418" s="149"/>
      <c r="F418" s="183"/>
    </row>
    <row r="419" spans="3:6" ht="9.75">
      <c r="C419" s="149"/>
      <c r="F419" s="183"/>
    </row>
    <row r="420" spans="3:6" ht="9.75">
      <c r="C420" s="149"/>
      <c r="F420" s="183"/>
    </row>
    <row r="421" spans="3:6" ht="9.75">
      <c r="C421" s="149"/>
      <c r="F421" s="183"/>
    </row>
    <row r="422" spans="3:6" ht="9.75">
      <c r="C422" s="149"/>
      <c r="F422" s="183"/>
    </row>
    <row r="423" spans="3:6" ht="9.75">
      <c r="C423" s="149"/>
      <c r="F423" s="183"/>
    </row>
    <row r="424" spans="3:6" ht="9.75">
      <c r="C424" s="149"/>
      <c r="F424" s="183"/>
    </row>
    <row r="425" spans="3:6" ht="9.75">
      <c r="C425" s="149"/>
      <c r="F425" s="183"/>
    </row>
    <row r="426" spans="3:6" ht="9.75">
      <c r="C426" s="149"/>
      <c r="F426" s="183"/>
    </row>
    <row r="427" spans="3:6" ht="9.75">
      <c r="C427" s="149"/>
      <c r="F427" s="183"/>
    </row>
    <row r="428" spans="3:6" ht="9.75">
      <c r="C428" s="149"/>
      <c r="F428" s="183"/>
    </row>
    <row r="429" spans="3:6" ht="9.75">
      <c r="C429" s="149"/>
      <c r="F429" s="183"/>
    </row>
    <row r="430" spans="3:6" ht="9.75">
      <c r="C430" s="149"/>
      <c r="F430" s="183"/>
    </row>
    <row r="431" spans="3:6" ht="9.75">
      <c r="C431" s="149"/>
      <c r="F431" s="183"/>
    </row>
    <row r="432" spans="3:6" ht="9.75">
      <c r="C432" s="149"/>
      <c r="F432" s="183"/>
    </row>
    <row r="433" spans="3:6" ht="9.75">
      <c r="C433" s="149"/>
      <c r="F433" s="183"/>
    </row>
    <row r="434" spans="3:6" ht="9.75">
      <c r="C434" s="149"/>
      <c r="F434" s="183"/>
    </row>
    <row r="435" spans="3:6" ht="9.75">
      <c r="C435" s="149"/>
      <c r="F435" s="183"/>
    </row>
    <row r="436" spans="3:6" ht="9.75">
      <c r="C436" s="149"/>
      <c r="F436" s="183"/>
    </row>
    <row r="437" spans="3:6" ht="9.75">
      <c r="C437" s="149"/>
      <c r="F437" s="183"/>
    </row>
    <row r="438" spans="3:6" ht="9.75">
      <c r="C438" s="149"/>
      <c r="F438" s="183"/>
    </row>
    <row r="439" spans="3:6" ht="9.75">
      <c r="C439" s="149"/>
      <c r="F439" s="183"/>
    </row>
    <row r="440" spans="3:6" ht="9.75">
      <c r="C440" s="149"/>
      <c r="F440" s="183"/>
    </row>
    <row r="441" spans="3:6" ht="9.75">
      <c r="C441" s="149"/>
      <c r="F441" s="183"/>
    </row>
    <row r="442" spans="3:6" ht="9.75">
      <c r="C442" s="149"/>
      <c r="F442" s="183"/>
    </row>
    <row r="443" spans="3:6" ht="9.75">
      <c r="C443" s="149"/>
      <c r="F443" s="183"/>
    </row>
    <row r="444" spans="3:6" ht="9.75">
      <c r="C444" s="149"/>
      <c r="F444" s="183"/>
    </row>
    <row r="445" spans="3:6" ht="9.75">
      <c r="C445" s="149"/>
      <c r="F445" s="183"/>
    </row>
    <row r="446" spans="3:6" ht="9.75">
      <c r="C446" s="149"/>
      <c r="F446" s="183"/>
    </row>
    <row r="447" spans="3:6" ht="9.75">
      <c r="C447" s="149"/>
      <c r="F447" s="183"/>
    </row>
    <row r="448" spans="3:6" ht="9.75">
      <c r="C448" s="149"/>
      <c r="F448" s="183"/>
    </row>
    <row r="449" spans="3:6" ht="9.75">
      <c r="C449" s="149"/>
      <c r="F449" s="183"/>
    </row>
    <row r="450" spans="3:6" ht="9.75">
      <c r="C450" s="149"/>
      <c r="F450" s="183"/>
    </row>
    <row r="451" spans="3:6" ht="9.75">
      <c r="C451" s="149"/>
      <c r="F451" s="183"/>
    </row>
    <row r="452" spans="3:6" ht="9.75">
      <c r="C452" s="149"/>
      <c r="F452" s="183"/>
    </row>
    <row r="453" spans="3:6" ht="9.75">
      <c r="C453" s="149"/>
      <c r="F453" s="183"/>
    </row>
    <row r="454" spans="3:6" ht="9.75">
      <c r="C454" s="149"/>
      <c r="F454" s="183"/>
    </row>
    <row r="455" spans="3:6" ht="9.75">
      <c r="C455" s="149"/>
      <c r="F455" s="183"/>
    </row>
    <row r="456" spans="3:6" ht="9.75">
      <c r="C456" s="149"/>
      <c r="F456" s="183"/>
    </row>
    <row r="457" spans="3:6" ht="9.75">
      <c r="C457" s="149"/>
      <c r="F457" s="183"/>
    </row>
    <row r="458" spans="3:6" ht="9.75">
      <c r="C458" s="149"/>
      <c r="F458" s="183"/>
    </row>
    <row r="459" spans="3:6" ht="9.75">
      <c r="C459" s="149"/>
      <c r="F459" s="183"/>
    </row>
    <row r="460" spans="3:6" ht="9.75">
      <c r="C460" s="149"/>
      <c r="F460" s="183"/>
    </row>
    <row r="461" spans="3:6" ht="9.75">
      <c r="C461" s="149"/>
      <c r="F461" s="183"/>
    </row>
    <row r="462" spans="3:6" ht="9.75">
      <c r="C462" s="149"/>
      <c r="F462" s="183"/>
    </row>
    <row r="463" spans="3:6" ht="9.75">
      <c r="C463" s="149"/>
      <c r="F463" s="183"/>
    </row>
    <row r="464" spans="3:6" ht="9.75">
      <c r="C464" s="149"/>
      <c r="F464" s="183"/>
    </row>
    <row r="465" spans="3:6" ht="9.75">
      <c r="C465" s="149"/>
      <c r="F465" s="183"/>
    </row>
    <row r="466" spans="3:6" ht="9.75">
      <c r="C466" s="149"/>
      <c r="F466" s="183"/>
    </row>
    <row r="467" spans="3:6" ht="9.75">
      <c r="C467" s="149"/>
      <c r="F467" s="183"/>
    </row>
    <row r="468" spans="3:6" ht="9.75">
      <c r="C468" s="149"/>
      <c r="F468" s="183"/>
    </row>
    <row r="469" spans="3:6" ht="9.75">
      <c r="C469" s="149"/>
      <c r="F469" s="183"/>
    </row>
    <row r="470" spans="3:6" ht="9.75">
      <c r="C470" s="149"/>
      <c r="F470" s="183"/>
    </row>
    <row r="471" spans="3:6" ht="9.75">
      <c r="C471" s="149"/>
      <c r="F471" s="183"/>
    </row>
    <row r="472" spans="3:6" ht="9.75">
      <c r="C472" s="149"/>
      <c r="F472" s="183"/>
    </row>
    <row r="473" spans="3:6" ht="9.75">
      <c r="C473" s="149"/>
      <c r="F473" s="183"/>
    </row>
    <row r="474" spans="3:6" ht="9.75">
      <c r="C474" s="149"/>
      <c r="F474" s="183"/>
    </row>
    <row r="475" spans="3:6" ht="9.75">
      <c r="C475" s="149"/>
      <c r="F475" s="183"/>
    </row>
    <row r="476" spans="3:6" ht="9.75">
      <c r="C476" s="149"/>
      <c r="F476" s="183"/>
    </row>
    <row r="477" spans="3:6" ht="9.75">
      <c r="C477" s="149"/>
      <c r="F477" s="183"/>
    </row>
    <row r="478" spans="3:6" ht="9.75">
      <c r="C478" s="149"/>
      <c r="F478" s="183"/>
    </row>
    <row r="479" spans="3:6" ht="9.75">
      <c r="C479" s="149"/>
      <c r="F479" s="183"/>
    </row>
    <row r="480" spans="3:6" ht="9.75">
      <c r="C480" s="149"/>
      <c r="F480" s="183"/>
    </row>
    <row r="481" spans="3:6" ht="9.75">
      <c r="C481" s="149"/>
      <c r="F481" s="183"/>
    </row>
    <row r="482" spans="3:6" ht="9.75">
      <c r="C482" s="149"/>
      <c r="F482" s="183"/>
    </row>
    <row r="483" spans="3:6" ht="9.75">
      <c r="C483" s="149"/>
      <c r="F483" s="183"/>
    </row>
    <row r="484" spans="3:6" ht="9.75">
      <c r="C484" s="149"/>
      <c r="F484" s="183"/>
    </row>
    <row r="485" spans="3:6" ht="9.75">
      <c r="C485" s="149"/>
      <c r="F485" s="183"/>
    </row>
    <row r="486" spans="3:6" ht="9.75">
      <c r="C486" s="149"/>
      <c r="F486" s="183"/>
    </row>
    <row r="487" spans="3:6" ht="9.75">
      <c r="C487" s="149"/>
      <c r="F487" s="183"/>
    </row>
    <row r="488" spans="3:6" ht="9.75">
      <c r="C488" s="149"/>
      <c r="F488" s="183"/>
    </row>
    <row r="489" spans="3:6" ht="9.75">
      <c r="C489" s="149"/>
      <c r="F489" s="183"/>
    </row>
    <row r="490" spans="3:6" ht="9.75">
      <c r="C490" s="149"/>
      <c r="F490" s="183"/>
    </row>
    <row r="491" spans="3:6" ht="9.75">
      <c r="C491" s="149"/>
      <c r="F491" s="183"/>
    </row>
    <row r="492" spans="3:6" ht="9.75">
      <c r="C492" s="149"/>
      <c r="F492" s="183"/>
    </row>
    <row r="493" spans="3:6" ht="9.75">
      <c r="C493" s="149"/>
      <c r="F493" s="183"/>
    </row>
    <row r="494" spans="3:6" ht="9.75">
      <c r="C494" s="149"/>
      <c r="F494" s="183"/>
    </row>
    <row r="495" spans="3:6" ht="9.75">
      <c r="C495" s="149"/>
      <c r="F495" s="183"/>
    </row>
    <row r="496" spans="3:6" ht="9.75">
      <c r="C496" s="149"/>
      <c r="F496" s="183"/>
    </row>
    <row r="497" spans="3:6" ht="9.75">
      <c r="C497" s="149"/>
      <c r="F497" s="183"/>
    </row>
    <row r="498" spans="3:6" ht="9.75">
      <c r="C498" s="149"/>
      <c r="F498" s="183"/>
    </row>
    <row r="499" spans="3:6" ht="9.75">
      <c r="C499" s="149"/>
      <c r="F499" s="183"/>
    </row>
    <row r="500" spans="3:6" ht="9.75">
      <c r="C500" s="149"/>
      <c r="F500" s="183"/>
    </row>
    <row r="501" spans="3:6" ht="9.75">
      <c r="C501" s="149"/>
      <c r="F501" s="183"/>
    </row>
    <row r="502" spans="3:6" ht="9.75">
      <c r="C502" s="149"/>
      <c r="F502" s="183"/>
    </row>
    <row r="503" spans="3:6" ht="9.75">
      <c r="C503" s="149"/>
      <c r="F503" s="183"/>
    </row>
    <row r="504" spans="3:6" ht="9.75">
      <c r="C504" s="149"/>
      <c r="F504" s="183"/>
    </row>
    <row r="505" spans="3:6" ht="9.75">
      <c r="C505" s="149"/>
      <c r="F505" s="183"/>
    </row>
    <row r="506" spans="3:6" ht="9.75">
      <c r="C506" s="149"/>
      <c r="F506" s="183"/>
    </row>
    <row r="507" spans="3:6" ht="9.75">
      <c r="C507" s="149"/>
      <c r="F507" s="183"/>
    </row>
    <row r="508" spans="3:6" ht="9.75">
      <c r="C508" s="149"/>
      <c r="F508" s="183"/>
    </row>
    <row r="509" spans="3:6" ht="9.75">
      <c r="C509" s="149"/>
      <c r="F509" s="183"/>
    </row>
    <row r="510" spans="3:6" ht="9.75">
      <c r="C510" s="149"/>
      <c r="F510" s="183"/>
    </row>
    <row r="511" spans="3:6" ht="9.75">
      <c r="C511" s="149"/>
      <c r="F511" s="183"/>
    </row>
    <row r="512" spans="3:6" ht="9.75">
      <c r="C512" s="149"/>
      <c r="F512" s="183"/>
    </row>
    <row r="513" spans="3:6" ht="9.75">
      <c r="C513" s="149"/>
      <c r="F513" s="183"/>
    </row>
    <row r="514" spans="3:6" ht="9.75">
      <c r="C514" s="149"/>
      <c r="F514" s="183"/>
    </row>
    <row r="515" spans="3:6" ht="9.75">
      <c r="C515" s="149"/>
      <c r="F515" s="183"/>
    </row>
    <row r="516" spans="3:6" ht="9.75">
      <c r="C516" s="149"/>
      <c r="F516" s="183"/>
    </row>
    <row r="517" spans="3:6" ht="9.75">
      <c r="C517" s="149"/>
      <c r="F517" s="183"/>
    </row>
    <row r="518" spans="3:6" ht="9.75">
      <c r="C518" s="149"/>
      <c r="F518" s="183"/>
    </row>
    <row r="519" spans="3:6" ht="9.75">
      <c r="C519" s="149"/>
      <c r="F519" s="183"/>
    </row>
    <row r="520" spans="3:6" ht="9.75">
      <c r="C520" s="149"/>
      <c r="F520" s="183"/>
    </row>
    <row r="521" spans="3:6" ht="9.75">
      <c r="C521" s="149"/>
      <c r="F521" s="183"/>
    </row>
    <row r="522" spans="3:6" ht="9.75">
      <c r="C522" s="149"/>
      <c r="F522" s="183"/>
    </row>
    <row r="523" spans="3:6" ht="9.75">
      <c r="C523" s="149"/>
      <c r="F523" s="183"/>
    </row>
    <row r="524" spans="3:6" ht="9.75">
      <c r="C524" s="149"/>
      <c r="F524" s="183"/>
    </row>
    <row r="525" spans="3:6" ht="9.75">
      <c r="C525" s="149"/>
      <c r="F525" s="183"/>
    </row>
    <row r="526" spans="3:6" ht="9.75">
      <c r="C526" s="149"/>
      <c r="F526" s="183"/>
    </row>
    <row r="527" spans="3:6" ht="9.75">
      <c r="C527" s="149"/>
      <c r="F527" s="183"/>
    </row>
    <row r="528" spans="3:6" ht="9.75">
      <c r="C528" s="149"/>
      <c r="F528" s="183"/>
    </row>
    <row r="529" spans="3:6" ht="9.75">
      <c r="C529" s="149"/>
      <c r="F529" s="183"/>
    </row>
    <row r="530" spans="3:6" ht="9.75">
      <c r="C530" s="149"/>
      <c r="F530" s="183"/>
    </row>
    <row r="531" spans="3:6" ht="9.75">
      <c r="C531" s="149"/>
      <c r="F531" s="183"/>
    </row>
    <row r="532" spans="3:6" ht="9.75">
      <c r="C532" s="149"/>
      <c r="F532" s="183"/>
    </row>
    <row r="533" spans="3:6" ht="9.75">
      <c r="C533" s="149"/>
      <c r="F533" s="183"/>
    </row>
    <row r="534" spans="3:6" ht="9.75">
      <c r="C534" s="149"/>
      <c r="F534" s="183"/>
    </row>
    <row r="535" spans="3:6" ht="9.75">
      <c r="C535" s="149"/>
      <c r="F535" s="183"/>
    </row>
    <row r="536" spans="3:6" ht="9.75">
      <c r="C536" s="149"/>
      <c r="F536" s="183"/>
    </row>
    <row r="537" spans="3:6" ht="9.75">
      <c r="C537" s="149"/>
      <c r="F537" s="183"/>
    </row>
    <row r="538" spans="3:6" ht="9.75">
      <c r="C538" s="149"/>
      <c r="F538" s="183"/>
    </row>
    <row r="539" spans="3:6" ht="9.75">
      <c r="C539" s="149"/>
      <c r="F539" s="183"/>
    </row>
    <row r="540" spans="3:6" ht="9.75">
      <c r="C540" s="149"/>
      <c r="F540" s="183"/>
    </row>
    <row r="541" spans="3:6" ht="9.75">
      <c r="C541" s="149"/>
      <c r="F541" s="183"/>
    </row>
    <row r="542" spans="3:6" ht="9.75">
      <c r="C542" s="149"/>
      <c r="F542" s="183"/>
    </row>
    <row r="543" spans="3:6" ht="9.75">
      <c r="C543" s="149"/>
      <c r="F543" s="183"/>
    </row>
    <row r="544" spans="3:6" ht="9.75">
      <c r="C544" s="149"/>
      <c r="F544" s="183"/>
    </row>
    <row r="545" spans="3:6" ht="9.75">
      <c r="C545" s="149"/>
      <c r="F545" s="183"/>
    </row>
    <row r="546" spans="3:6" ht="9.75">
      <c r="C546" s="149"/>
      <c r="F546" s="183"/>
    </row>
    <row r="547" spans="3:6" ht="9.75">
      <c r="C547" s="149"/>
      <c r="F547" s="183"/>
    </row>
    <row r="548" spans="3:6" ht="9.75">
      <c r="C548" s="149"/>
      <c r="F548" s="183"/>
    </row>
    <row r="549" spans="3:6" ht="9.75">
      <c r="C549" s="149"/>
      <c r="F549" s="183"/>
    </row>
    <row r="550" spans="3:6" ht="9.75">
      <c r="C550" s="149"/>
      <c r="F550" s="183"/>
    </row>
    <row r="551" spans="3:6" ht="9.75">
      <c r="C551" s="149"/>
      <c r="F551" s="183"/>
    </row>
    <row r="552" spans="3:6" ht="9.75">
      <c r="C552" s="149"/>
      <c r="F552" s="183"/>
    </row>
    <row r="553" spans="3:6" ht="9.75">
      <c r="C553" s="149"/>
      <c r="F553" s="183"/>
    </row>
    <row r="554" spans="3:6" ht="9.75">
      <c r="C554" s="149"/>
      <c r="F554" s="183"/>
    </row>
    <row r="555" spans="3:6" ht="9.75">
      <c r="C555" s="149"/>
      <c r="F555" s="183"/>
    </row>
    <row r="556" spans="3:6" ht="9.75">
      <c r="C556" s="149"/>
      <c r="F556" s="183"/>
    </row>
    <row r="557" spans="3:6" ht="9.75">
      <c r="C557" s="149"/>
      <c r="F557" s="183"/>
    </row>
    <row r="558" spans="3:6" ht="9.75">
      <c r="C558" s="149"/>
      <c r="F558" s="183"/>
    </row>
    <row r="559" spans="3:6" ht="9.75">
      <c r="C559" s="149"/>
      <c r="F559" s="183"/>
    </row>
    <row r="560" spans="3:6" ht="9.75">
      <c r="C560" s="149"/>
      <c r="F560" s="183"/>
    </row>
    <row r="561" spans="3:6" ht="9.75">
      <c r="C561" s="149"/>
      <c r="F561" s="183"/>
    </row>
    <row r="562" spans="3:6" ht="9.75">
      <c r="C562" s="149"/>
      <c r="F562" s="183"/>
    </row>
    <row r="563" spans="3:6" ht="9.75">
      <c r="C563" s="149"/>
      <c r="F563" s="183"/>
    </row>
    <row r="564" spans="3:6" ht="9.75">
      <c r="C564" s="149"/>
      <c r="F564" s="183"/>
    </row>
    <row r="565" spans="3:6" ht="9.75">
      <c r="C565" s="149"/>
      <c r="F565" s="183"/>
    </row>
    <row r="566" spans="3:6" ht="9.75">
      <c r="C566" s="149"/>
      <c r="F566" s="183"/>
    </row>
    <row r="567" spans="3:6" ht="9.75">
      <c r="C567" s="149"/>
      <c r="F567" s="183"/>
    </row>
    <row r="568" spans="3:6" ht="9.75">
      <c r="C568" s="149"/>
      <c r="F568" s="183"/>
    </row>
    <row r="569" spans="3:6" ht="9.75">
      <c r="C569" s="149"/>
      <c r="F569" s="183"/>
    </row>
    <row r="570" spans="3:6" ht="9.75">
      <c r="C570" s="149"/>
      <c r="F570" s="183"/>
    </row>
    <row r="571" spans="3:6" ht="9.75">
      <c r="C571" s="149"/>
      <c r="F571" s="183"/>
    </row>
    <row r="572" spans="3:6" ht="9.75">
      <c r="C572" s="149"/>
      <c r="F572" s="183"/>
    </row>
    <row r="573" spans="3:6" ht="9.75">
      <c r="C573" s="149"/>
      <c r="F573" s="183"/>
    </row>
    <row r="574" spans="3:6" ht="9.75">
      <c r="C574" s="149"/>
      <c r="F574" s="183"/>
    </row>
    <row r="575" spans="3:6" ht="9.75">
      <c r="C575" s="149"/>
      <c r="F575" s="183"/>
    </row>
    <row r="576" spans="3:6" ht="9.75">
      <c r="C576" s="149"/>
      <c r="F576" s="183"/>
    </row>
    <row r="577" spans="3:6" ht="9.75">
      <c r="C577" s="149"/>
      <c r="F577" s="183"/>
    </row>
    <row r="578" spans="3:6" ht="9.75">
      <c r="C578" s="149"/>
      <c r="F578" s="183"/>
    </row>
    <row r="579" spans="3:6" ht="9.75">
      <c r="C579" s="149"/>
      <c r="F579" s="183"/>
    </row>
    <row r="580" spans="3:6" ht="9.75">
      <c r="C580" s="149"/>
      <c r="F580" s="183"/>
    </row>
    <row r="581" spans="3:6" ht="9.75">
      <c r="C581" s="149"/>
      <c r="F581" s="183"/>
    </row>
    <row r="582" spans="3:6" ht="9.75">
      <c r="C582" s="149"/>
      <c r="F582" s="183"/>
    </row>
    <row r="583" spans="3:6" ht="9.75">
      <c r="C583" s="149"/>
      <c r="F583" s="183"/>
    </row>
    <row r="584" spans="3:6" ht="9.75">
      <c r="C584" s="149"/>
      <c r="F584" s="183"/>
    </row>
    <row r="585" spans="3:6" ht="9.75">
      <c r="C585" s="149"/>
      <c r="F585" s="183"/>
    </row>
    <row r="586" spans="3:6" ht="9.75">
      <c r="C586" s="149"/>
      <c r="F586" s="183"/>
    </row>
    <row r="587" spans="3:6" ht="9.75">
      <c r="C587" s="149"/>
      <c r="F587" s="183"/>
    </row>
    <row r="588" spans="3:6" ht="9.75">
      <c r="C588" s="149"/>
      <c r="F588" s="183"/>
    </row>
    <row r="589" spans="3:6" ht="9.75">
      <c r="C589" s="149"/>
      <c r="F589" s="183"/>
    </row>
    <row r="590" spans="3:6" ht="9.75">
      <c r="C590" s="149"/>
      <c r="F590" s="183"/>
    </row>
    <row r="591" spans="3:6" ht="9.75">
      <c r="C591" s="149"/>
      <c r="F591" s="183"/>
    </row>
    <row r="592" spans="3:6" ht="9.75">
      <c r="C592" s="149"/>
      <c r="F592" s="183"/>
    </row>
    <row r="593" spans="3:6" ht="9.75">
      <c r="C593" s="149"/>
      <c r="F593" s="183"/>
    </row>
    <row r="594" spans="3:6" ht="9.75">
      <c r="C594" s="149"/>
      <c r="F594" s="183"/>
    </row>
    <row r="595" spans="3:6" ht="9.75">
      <c r="C595" s="149"/>
      <c r="F595" s="183"/>
    </row>
    <row r="596" spans="3:6" ht="9.75">
      <c r="C596" s="149"/>
      <c r="F596" s="183"/>
    </row>
    <row r="597" spans="3:6" ht="9.75">
      <c r="C597" s="149"/>
      <c r="F597" s="183"/>
    </row>
    <row r="598" spans="3:6" ht="9.75">
      <c r="C598" s="149"/>
      <c r="F598" s="183"/>
    </row>
    <row r="599" spans="3:6" ht="9.75">
      <c r="C599" s="149"/>
      <c r="F599" s="183"/>
    </row>
    <row r="600" spans="3:6" ht="9.75">
      <c r="C600" s="149"/>
      <c r="F600" s="183"/>
    </row>
    <row r="601" spans="3:6" ht="9.75">
      <c r="C601" s="149"/>
      <c r="F601" s="183"/>
    </row>
    <row r="602" spans="3:6" ht="9.75">
      <c r="C602" s="149"/>
      <c r="F602" s="183"/>
    </row>
    <row r="603" spans="3:6" ht="9.75">
      <c r="C603" s="149"/>
      <c r="F603" s="183"/>
    </row>
    <row r="604" spans="3:6" ht="9.75">
      <c r="C604" s="149"/>
      <c r="F604" s="183"/>
    </row>
    <row r="605" spans="3:6" ht="9.75">
      <c r="C605" s="149"/>
      <c r="F605" s="183"/>
    </row>
    <row r="606" spans="3:6" ht="9.75">
      <c r="C606" s="149"/>
      <c r="F606" s="183"/>
    </row>
    <row r="607" spans="3:6" ht="9.75">
      <c r="C607" s="149"/>
      <c r="F607" s="183"/>
    </row>
    <row r="608" spans="3:6" ht="9.75">
      <c r="C608" s="149"/>
      <c r="F608" s="183"/>
    </row>
    <row r="609" spans="3:6" ht="9.75">
      <c r="C609" s="149"/>
      <c r="F609" s="183"/>
    </row>
    <row r="610" spans="3:6" ht="9.75">
      <c r="C610" s="149"/>
      <c r="F610" s="183"/>
    </row>
    <row r="611" spans="3:6" ht="9.75">
      <c r="C611" s="149"/>
      <c r="F611" s="183"/>
    </row>
    <row r="612" spans="3:6" ht="9.75">
      <c r="C612" s="149"/>
      <c r="F612" s="183"/>
    </row>
    <row r="613" spans="3:6" ht="9.75">
      <c r="C613" s="149"/>
      <c r="F613" s="183"/>
    </row>
    <row r="614" spans="3:6" ht="9.75">
      <c r="C614" s="149"/>
      <c r="F614" s="183"/>
    </row>
    <row r="615" spans="3:6" ht="9.75">
      <c r="C615" s="149"/>
      <c r="F615" s="183"/>
    </row>
    <row r="616" spans="3:6" ht="9.75">
      <c r="C616" s="149"/>
      <c r="F616" s="183"/>
    </row>
    <row r="617" spans="3:6" ht="9.75">
      <c r="C617" s="149"/>
      <c r="F617" s="183"/>
    </row>
    <row r="618" spans="3:6" ht="9.75">
      <c r="C618" s="149"/>
      <c r="F618" s="183"/>
    </row>
    <row r="619" spans="3:6" ht="9.75">
      <c r="C619" s="149"/>
      <c r="F619" s="183"/>
    </row>
    <row r="620" spans="3:6" ht="9.75">
      <c r="C620" s="149"/>
      <c r="F620" s="183"/>
    </row>
    <row r="621" spans="3:6" ht="9.75">
      <c r="C621" s="149"/>
      <c r="F621" s="183"/>
    </row>
    <row r="622" spans="3:6" ht="9.75">
      <c r="C622" s="149"/>
      <c r="F622" s="183"/>
    </row>
    <row r="623" spans="3:6" ht="9.75">
      <c r="C623" s="149"/>
      <c r="F623" s="183"/>
    </row>
    <row r="624" spans="3:6" ht="9.75">
      <c r="C624" s="149"/>
      <c r="F624" s="183"/>
    </row>
    <row r="625" spans="3:6" ht="9.75">
      <c r="C625" s="149"/>
      <c r="F625" s="183"/>
    </row>
    <row r="626" spans="3:6" ht="9.75">
      <c r="C626" s="149"/>
      <c r="F626" s="183"/>
    </row>
    <row r="627" spans="3:6" ht="9.75">
      <c r="C627" s="149"/>
      <c r="F627" s="183"/>
    </row>
    <row r="628" spans="3:6" ht="9.75">
      <c r="C628" s="149"/>
      <c r="F628" s="183"/>
    </row>
    <row r="629" spans="3:6" ht="9.75">
      <c r="C629" s="149"/>
      <c r="F629" s="183"/>
    </row>
    <row r="630" spans="3:6" ht="9.75">
      <c r="C630" s="149"/>
      <c r="F630" s="183"/>
    </row>
    <row r="631" spans="3:6" ht="9.75">
      <c r="C631" s="149"/>
      <c r="F631" s="183"/>
    </row>
    <row r="632" spans="3:6" ht="9.75">
      <c r="C632" s="149"/>
      <c r="F632" s="183"/>
    </row>
    <row r="633" spans="3:6" ht="9.75">
      <c r="C633" s="149"/>
      <c r="F633" s="183"/>
    </row>
    <row r="634" spans="3:6" ht="9.75">
      <c r="C634" s="149"/>
      <c r="F634" s="183"/>
    </row>
    <row r="635" spans="3:6" ht="9.75">
      <c r="C635" s="149"/>
      <c r="F635" s="183"/>
    </row>
    <row r="636" spans="3:6" ht="9.75">
      <c r="C636" s="149"/>
      <c r="F636" s="183"/>
    </row>
    <row r="637" spans="3:6" ht="9.75">
      <c r="C637" s="149"/>
      <c r="F637" s="183"/>
    </row>
    <row r="638" spans="3:6" ht="9.75">
      <c r="C638" s="149"/>
      <c r="F638" s="183"/>
    </row>
    <row r="639" spans="3:6" ht="9.75">
      <c r="C639" s="149"/>
      <c r="F639" s="183"/>
    </row>
    <row r="640" spans="3:6" ht="9.75">
      <c r="C640" s="149"/>
      <c r="F640" s="183"/>
    </row>
    <row r="641" spans="3:6" ht="9.75">
      <c r="C641" s="149"/>
      <c r="F641" s="183"/>
    </row>
    <row r="642" spans="3:6" ht="9.75">
      <c r="C642" s="149"/>
      <c r="F642" s="183"/>
    </row>
    <row r="643" spans="3:6" ht="9.75">
      <c r="C643" s="149"/>
      <c r="F643" s="183"/>
    </row>
    <row r="644" spans="3:6" ht="9.75">
      <c r="C644" s="149"/>
      <c r="F644" s="183"/>
    </row>
    <row r="645" spans="3:6" ht="9.75">
      <c r="C645" s="149"/>
      <c r="F645" s="183"/>
    </row>
    <row r="646" spans="3:6" ht="9.75">
      <c r="C646" s="149"/>
      <c r="F646" s="183"/>
    </row>
    <row r="647" spans="3:6" ht="9.75">
      <c r="C647" s="149"/>
      <c r="F647" s="183"/>
    </row>
    <row r="648" spans="3:6" ht="9.75">
      <c r="C648" s="149"/>
      <c r="F648" s="183"/>
    </row>
    <row r="649" spans="3:6" ht="9.75">
      <c r="C649" s="149"/>
      <c r="F649" s="183"/>
    </row>
    <row r="650" spans="3:6" ht="9.75">
      <c r="C650" s="149"/>
      <c r="F650" s="183"/>
    </row>
    <row r="651" spans="3:6" ht="9.75">
      <c r="C651" s="149"/>
      <c r="F651" s="183"/>
    </row>
    <row r="652" spans="3:6" ht="9.75">
      <c r="C652" s="149"/>
      <c r="F652" s="183"/>
    </row>
    <row r="653" spans="3:6" ht="9.75">
      <c r="C653" s="149"/>
      <c r="F653" s="183"/>
    </row>
    <row r="654" spans="3:6" ht="9.75">
      <c r="C654" s="149"/>
      <c r="F654" s="183"/>
    </row>
    <row r="655" spans="3:6" ht="9.75">
      <c r="C655" s="149"/>
      <c r="F655" s="183"/>
    </row>
    <row r="656" spans="3:6" ht="9.75">
      <c r="C656" s="149"/>
      <c r="F656" s="183"/>
    </row>
    <row r="657" spans="3:6" ht="9.75">
      <c r="C657" s="149"/>
      <c r="F657" s="183"/>
    </row>
    <row r="658" spans="3:6" ht="9.75">
      <c r="C658" s="149"/>
      <c r="F658" s="183"/>
    </row>
    <row r="659" spans="3:6" ht="9.75">
      <c r="C659" s="149"/>
      <c r="F659" s="183"/>
    </row>
    <row r="660" spans="3:6" ht="9.75">
      <c r="C660" s="149"/>
      <c r="F660" s="183"/>
    </row>
    <row r="661" spans="3:6" ht="9.75">
      <c r="C661" s="149"/>
      <c r="F661" s="183"/>
    </row>
    <row r="662" spans="3:6" ht="9.75">
      <c r="C662" s="149"/>
      <c r="F662" s="183"/>
    </row>
    <row r="663" spans="3:6" ht="9.75">
      <c r="C663" s="149"/>
      <c r="F663" s="183"/>
    </row>
    <row r="664" spans="3:6" ht="9.75">
      <c r="C664" s="149"/>
      <c r="F664" s="183"/>
    </row>
    <row r="665" spans="3:6" ht="9.75">
      <c r="C665" s="149"/>
      <c r="F665" s="183"/>
    </row>
    <row r="666" spans="3:6" ht="9.75">
      <c r="C666" s="149"/>
      <c r="F666" s="183"/>
    </row>
    <row r="667" spans="3:6" ht="9.75">
      <c r="C667" s="149"/>
      <c r="F667" s="183"/>
    </row>
    <row r="668" spans="3:6" ht="9.75">
      <c r="C668" s="149"/>
      <c r="F668" s="183"/>
    </row>
    <row r="669" spans="3:6" ht="9.75">
      <c r="C669" s="149"/>
      <c r="F669" s="183"/>
    </row>
    <row r="670" spans="3:6" ht="9.75">
      <c r="C670" s="149"/>
      <c r="F670" s="183"/>
    </row>
    <row r="671" spans="3:6" ht="9.75">
      <c r="C671" s="149"/>
      <c r="F671" s="183"/>
    </row>
    <row r="672" spans="3:6" ht="9.75">
      <c r="C672" s="149"/>
      <c r="F672" s="183"/>
    </row>
    <row r="673" spans="3:6" ht="9.75">
      <c r="C673" s="149"/>
      <c r="F673" s="183"/>
    </row>
    <row r="674" spans="3:6" ht="9.75">
      <c r="C674" s="149"/>
      <c r="F674" s="183"/>
    </row>
    <row r="675" spans="3:6" ht="9.75">
      <c r="C675" s="149"/>
      <c r="F675" s="183"/>
    </row>
    <row r="676" spans="3:6" ht="9.75">
      <c r="C676" s="149"/>
      <c r="F676" s="183"/>
    </row>
    <row r="677" spans="3:6" ht="9.75">
      <c r="C677" s="149"/>
      <c r="F677" s="183"/>
    </row>
    <row r="678" spans="3:6" ht="9.75">
      <c r="C678" s="149"/>
      <c r="F678" s="183"/>
    </row>
    <row r="679" spans="3:6" ht="9.75">
      <c r="C679" s="149"/>
      <c r="F679" s="183"/>
    </row>
    <row r="680" spans="3:6" ht="9.75">
      <c r="C680" s="149"/>
      <c r="F680" s="183"/>
    </row>
    <row r="681" spans="3:6" ht="9.75">
      <c r="C681" s="149"/>
      <c r="F681" s="183"/>
    </row>
    <row r="682" spans="3:6" ht="9.75">
      <c r="C682" s="149"/>
      <c r="F682" s="183"/>
    </row>
    <row r="683" spans="3:6" ht="9.75">
      <c r="C683" s="149"/>
      <c r="F683" s="183"/>
    </row>
    <row r="684" spans="3:6" ht="9.75">
      <c r="C684" s="149"/>
      <c r="F684" s="183"/>
    </row>
    <row r="685" spans="3:6" ht="9.75">
      <c r="C685" s="149"/>
      <c r="F685" s="183"/>
    </row>
    <row r="686" spans="3:6" ht="9.75">
      <c r="C686" s="149"/>
      <c r="F686" s="183"/>
    </row>
    <row r="687" spans="3:6" ht="9.75">
      <c r="C687" s="149"/>
      <c r="F687" s="183"/>
    </row>
    <row r="688" spans="3:6" ht="9.75">
      <c r="C688" s="149"/>
      <c r="F688" s="183"/>
    </row>
    <row r="689" spans="3:6" ht="9.75">
      <c r="C689" s="149"/>
      <c r="F689" s="183"/>
    </row>
    <row r="690" spans="3:6" ht="9.75">
      <c r="C690" s="149"/>
      <c r="F690" s="183"/>
    </row>
    <row r="691" spans="3:6" ht="9.75">
      <c r="C691" s="149"/>
      <c r="F691" s="183"/>
    </row>
    <row r="692" spans="3:6" ht="9.75">
      <c r="C692" s="149"/>
      <c r="F692" s="183"/>
    </row>
    <row r="693" spans="3:6" ht="9.75">
      <c r="C693" s="149"/>
      <c r="F693" s="183"/>
    </row>
    <row r="694" spans="3:6" ht="9.75">
      <c r="C694" s="149"/>
      <c r="F694" s="183"/>
    </row>
    <row r="695" spans="3:6" ht="9.75">
      <c r="C695" s="149"/>
      <c r="F695" s="183"/>
    </row>
    <row r="696" spans="3:6" ht="9.75">
      <c r="C696" s="149"/>
      <c r="F696" s="183"/>
    </row>
    <row r="697" spans="3:6" ht="9.75">
      <c r="C697" s="149"/>
      <c r="F697" s="183"/>
    </row>
    <row r="698" spans="3:6" ht="9.75">
      <c r="C698" s="149"/>
      <c r="F698" s="183"/>
    </row>
    <row r="699" spans="3:6" ht="9.75">
      <c r="C699" s="149"/>
      <c r="F699" s="183"/>
    </row>
    <row r="700" spans="3:6" ht="9.75">
      <c r="C700" s="149"/>
      <c r="F700" s="183"/>
    </row>
    <row r="701" spans="3:6" ht="9.75">
      <c r="C701" s="149"/>
      <c r="F701" s="183"/>
    </row>
    <row r="702" spans="3:6" ht="9.75">
      <c r="C702" s="149"/>
      <c r="F702" s="183"/>
    </row>
    <row r="703" spans="3:6" ht="9.75">
      <c r="C703" s="149"/>
      <c r="F703" s="183"/>
    </row>
    <row r="704" spans="3:6" ht="9.75">
      <c r="C704" s="149"/>
      <c r="F704" s="183"/>
    </row>
    <row r="705" spans="3:6" ht="9.75">
      <c r="C705" s="149"/>
      <c r="F705" s="183"/>
    </row>
    <row r="706" spans="3:6" ht="9.75">
      <c r="C706" s="149"/>
      <c r="F706" s="183"/>
    </row>
    <row r="707" spans="3:6" ht="9.75">
      <c r="C707" s="149"/>
      <c r="F707" s="183"/>
    </row>
    <row r="708" spans="3:6" ht="9.75">
      <c r="C708" s="149"/>
      <c r="F708" s="183"/>
    </row>
    <row r="709" spans="3:6" ht="9.75">
      <c r="C709" s="149"/>
      <c r="F709" s="183"/>
    </row>
    <row r="710" spans="3:6" ht="9.75">
      <c r="C710" s="149"/>
      <c r="F710" s="183"/>
    </row>
    <row r="711" spans="3:6" ht="9.75">
      <c r="C711" s="149"/>
      <c r="F711" s="183"/>
    </row>
    <row r="712" spans="3:6" ht="9.75">
      <c r="C712" s="149"/>
      <c r="F712" s="183"/>
    </row>
    <row r="713" spans="3:6" ht="9.75">
      <c r="C713" s="149"/>
      <c r="F713" s="183"/>
    </row>
    <row r="714" spans="3:6" ht="9.75">
      <c r="C714" s="149"/>
      <c r="F714" s="183"/>
    </row>
    <row r="715" spans="3:6" ht="9.75">
      <c r="C715" s="149"/>
      <c r="F715" s="183"/>
    </row>
    <row r="716" spans="3:6" ht="9.75">
      <c r="C716" s="149"/>
      <c r="F716" s="183"/>
    </row>
    <row r="717" spans="3:6" ht="9.75">
      <c r="C717" s="149"/>
      <c r="F717" s="183"/>
    </row>
    <row r="718" spans="3:6" ht="9.75">
      <c r="C718" s="149"/>
      <c r="F718" s="183"/>
    </row>
    <row r="719" spans="3:6" ht="9.75">
      <c r="C719" s="149"/>
      <c r="F719" s="183"/>
    </row>
    <row r="720" spans="3:6" ht="9.75">
      <c r="C720" s="149"/>
      <c r="F720" s="183"/>
    </row>
    <row r="721" spans="3:6" ht="9.75">
      <c r="C721" s="149"/>
      <c r="F721" s="183"/>
    </row>
    <row r="722" spans="3:6" ht="9.75">
      <c r="C722" s="149"/>
      <c r="F722" s="183"/>
    </row>
    <row r="723" spans="3:6" ht="9.75">
      <c r="C723" s="149"/>
      <c r="F723" s="183"/>
    </row>
    <row r="724" spans="3:6" ht="9.75">
      <c r="C724" s="149"/>
      <c r="F724" s="183"/>
    </row>
    <row r="725" spans="3:6" ht="9.75">
      <c r="C725" s="149"/>
      <c r="F725" s="183"/>
    </row>
    <row r="726" spans="3:6" ht="9.75">
      <c r="C726" s="149"/>
      <c r="F726" s="183"/>
    </row>
    <row r="727" spans="3:6" ht="9.75">
      <c r="C727" s="149"/>
      <c r="F727" s="183"/>
    </row>
    <row r="728" spans="3:6" ht="9.75">
      <c r="C728" s="149"/>
      <c r="F728" s="183"/>
    </row>
    <row r="729" spans="3:6" ht="9.75">
      <c r="C729" s="149"/>
      <c r="F729" s="183"/>
    </row>
    <row r="730" spans="3:6" ht="9.75">
      <c r="C730" s="149"/>
      <c r="F730" s="183"/>
    </row>
    <row r="731" spans="3:6" ht="9.75">
      <c r="C731" s="149"/>
      <c r="F731" s="183"/>
    </row>
    <row r="732" spans="3:6" ht="9.75">
      <c r="C732" s="149"/>
      <c r="F732" s="183"/>
    </row>
    <row r="733" spans="3:6" ht="9.75">
      <c r="C733" s="149"/>
      <c r="F733" s="183"/>
    </row>
    <row r="734" spans="3:6" ht="9.75">
      <c r="C734" s="149"/>
      <c r="F734" s="183"/>
    </row>
    <row r="735" spans="3:6" ht="9.75">
      <c r="C735" s="149"/>
      <c r="F735" s="183"/>
    </row>
    <row r="736" spans="3:6" ht="9.75">
      <c r="C736" s="149"/>
      <c r="F736" s="183"/>
    </row>
    <row r="737" spans="3:6" ht="9.75">
      <c r="C737" s="149"/>
      <c r="F737" s="183"/>
    </row>
    <row r="738" spans="3:6" ht="9.75">
      <c r="C738" s="149"/>
      <c r="F738" s="183"/>
    </row>
    <row r="739" spans="3:6" ht="9.75">
      <c r="C739" s="149"/>
      <c r="F739" s="183"/>
    </row>
    <row r="740" spans="3:6" ht="9.75">
      <c r="C740" s="149"/>
      <c r="F740" s="183"/>
    </row>
    <row r="741" spans="3:6" ht="9.75">
      <c r="C741" s="149"/>
      <c r="F741" s="183"/>
    </row>
    <row r="742" spans="3:6" ht="9.75">
      <c r="C742" s="149"/>
      <c r="F742" s="183"/>
    </row>
    <row r="743" spans="3:6" ht="9.75">
      <c r="C743" s="149"/>
      <c r="F743" s="183"/>
    </row>
    <row r="744" spans="3:6" ht="9.75">
      <c r="C744" s="149"/>
      <c r="F744" s="183"/>
    </row>
    <row r="745" spans="3:6" ht="9.75">
      <c r="C745" s="149"/>
      <c r="F745" s="183"/>
    </row>
    <row r="746" spans="3:6" ht="9.75">
      <c r="C746" s="149"/>
      <c r="F746" s="183"/>
    </row>
    <row r="747" spans="3:6" ht="9.75">
      <c r="C747" s="149"/>
      <c r="F747" s="183"/>
    </row>
    <row r="748" spans="3:6" ht="9.75">
      <c r="C748" s="149"/>
      <c r="F748" s="183"/>
    </row>
    <row r="749" spans="3:6" ht="9.75">
      <c r="C749" s="149"/>
      <c r="F749" s="183"/>
    </row>
    <row r="750" spans="3:6" ht="9.75">
      <c r="C750" s="149"/>
      <c r="F750" s="183"/>
    </row>
    <row r="751" spans="3:6" ht="9.75">
      <c r="C751" s="149"/>
      <c r="F751" s="183"/>
    </row>
    <row r="752" spans="3:6" ht="9.75">
      <c r="C752" s="149"/>
      <c r="F752" s="183"/>
    </row>
    <row r="753" spans="3:6" ht="9.75">
      <c r="C753" s="149"/>
      <c r="F753" s="183"/>
    </row>
    <row r="754" spans="3:6" ht="9.75">
      <c r="C754" s="149"/>
      <c r="F754" s="183"/>
    </row>
    <row r="755" spans="3:6" ht="9.75">
      <c r="C755" s="149"/>
      <c r="F755" s="183"/>
    </row>
    <row r="756" spans="3:6" ht="9.75">
      <c r="C756" s="149"/>
      <c r="F756" s="183"/>
    </row>
    <row r="757" spans="3:6" ht="9.75">
      <c r="C757" s="149"/>
      <c r="F757" s="183"/>
    </row>
    <row r="758" spans="3:6" ht="9.75">
      <c r="C758" s="149"/>
      <c r="F758" s="183"/>
    </row>
    <row r="759" spans="3:6" ht="9.75">
      <c r="C759" s="149"/>
      <c r="F759" s="183"/>
    </row>
    <row r="760" spans="3:6" ht="9.75">
      <c r="C760" s="149"/>
      <c r="F760" s="183"/>
    </row>
    <row r="761" spans="3:6" ht="9.75">
      <c r="C761" s="149"/>
      <c r="F761" s="183"/>
    </row>
    <row r="762" spans="3:6" ht="9.75">
      <c r="C762" s="149"/>
      <c r="F762" s="183"/>
    </row>
    <row r="763" spans="3:6" ht="9.75">
      <c r="C763" s="149"/>
      <c r="F763" s="183"/>
    </row>
    <row r="764" spans="3:6" ht="9.75">
      <c r="C764" s="149"/>
      <c r="F764" s="183"/>
    </row>
    <row r="765" spans="3:6" ht="9.75">
      <c r="C765" s="149"/>
      <c r="F765" s="183"/>
    </row>
    <row r="766" spans="3:6" ht="9.75">
      <c r="C766" s="149"/>
      <c r="F766" s="183"/>
    </row>
    <row r="767" spans="3:6" ht="9.75">
      <c r="C767" s="149"/>
      <c r="F767" s="183"/>
    </row>
    <row r="768" spans="3:6" ht="9.75">
      <c r="C768" s="149"/>
      <c r="F768" s="183"/>
    </row>
    <row r="769" spans="3:6" ht="9.75">
      <c r="C769" s="149"/>
      <c r="F769" s="183"/>
    </row>
    <row r="770" spans="3:6" ht="9.75">
      <c r="C770" s="149"/>
      <c r="F770" s="183"/>
    </row>
    <row r="771" spans="3:6" ht="9.75">
      <c r="C771" s="149"/>
      <c r="F771" s="183"/>
    </row>
    <row r="772" spans="3:6" ht="9.75">
      <c r="C772" s="149"/>
      <c r="F772" s="183"/>
    </row>
    <row r="773" spans="3:6" ht="9.75">
      <c r="C773" s="149"/>
      <c r="F773" s="183"/>
    </row>
    <row r="774" spans="3:6" ht="9.75">
      <c r="C774" s="149"/>
      <c r="F774" s="183"/>
    </row>
    <row r="775" spans="3:6" ht="9.75">
      <c r="C775" s="149"/>
      <c r="F775" s="183"/>
    </row>
    <row r="776" spans="3:6" ht="9.75">
      <c r="C776" s="149"/>
      <c r="F776" s="183"/>
    </row>
    <row r="777" spans="3:6" ht="9.75">
      <c r="C777" s="149"/>
      <c r="F777" s="183"/>
    </row>
    <row r="778" spans="3:6" ht="9.75">
      <c r="C778" s="149"/>
      <c r="F778" s="183"/>
    </row>
    <row r="779" spans="3:6" ht="9.75">
      <c r="C779" s="149"/>
      <c r="F779" s="183"/>
    </row>
    <row r="780" spans="3:6" ht="9.75">
      <c r="C780" s="149"/>
      <c r="F780" s="183"/>
    </row>
    <row r="781" spans="3:6" ht="9.75">
      <c r="C781" s="149"/>
      <c r="F781" s="183"/>
    </row>
    <row r="782" spans="3:6" ht="9.75">
      <c r="C782" s="149"/>
      <c r="F782" s="183"/>
    </row>
    <row r="783" spans="3:6" ht="9.75">
      <c r="C783" s="149"/>
      <c r="F783" s="183"/>
    </row>
    <row r="784" spans="3:6" ht="9.75">
      <c r="C784" s="149"/>
      <c r="F784" s="183"/>
    </row>
    <row r="785" spans="3:6" ht="9.75">
      <c r="C785" s="149"/>
      <c r="F785" s="183"/>
    </row>
    <row r="786" spans="3:6" ht="9.75">
      <c r="C786" s="149"/>
      <c r="F786" s="183"/>
    </row>
    <row r="787" spans="3:6" ht="9.75">
      <c r="C787" s="149"/>
      <c r="F787" s="183"/>
    </row>
    <row r="788" spans="3:6" ht="9.75">
      <c r="C788" s="149"/>
      <c r="F788" s="183"/>
    </row>
    <row r="789" spans="3:6" ht="9.75">
      <c r="C789" s="149"/>
      <c r="F789" s="183"/>
    </row>
    <row r="790" spans="3:6" ht="9.75">
      <c r="C790" s="149"/>
      <c r="F790" s="183"/>
    </row>
    <row r="791" spans="3:6" ht="9.75">
      <c r="C791" s="149"/>
      <c r="F791" s="183"/>
    </row>
    <row r="792" spans="3:6" ht="9.75">
      <c r="C792" s="149"/>
      <c r="F792" s="183"/>
    </row>
    <row r="793" spans="3:6" ht="9.75">
      <c r="C793" s="149"/>
      <c r="F793" s="183"/>
    </row>
    <row r="794" spans="3:6" ht="9.75">
      <c r="C794" s="149"/>
      <c r="F794" s="183"/>
    </row>
    <row r="795" spans="3:6" ht="9.75">
      <c r="C795" s="149"/>
      <c r="F795" s="183"/>
    </row>
    <row r="796" spans="3:6" ht="9.75">
      <c r="C796" s="149"/>
      <c r="F796" s="183"/>
    </row>
    <row r="797" spans="3:6" ht="9.75">
      <c r="C797" s="149"/>
      <c r="F797" s="183"/>
    </row>
    <row r="798" spans="3:6" ht="9.75">
      <c r="C798" s="149"/>
      <c r="F798" s="183"/>
    </row>
    <row r="799" spans="3:6" ht="9.75">
      <c r="C799" s="149"/>
      <c r="F799" s="183"/>
    </row>
    <row r="800" spans="3:6" ht="9.75">
      <c r="C800" s="149"/>
      <c r="F800" s="183"/>
    </row>
    <row r="801" spans="3:6" ht="9.75">
      <c r="C801" s="149"/>
      <c r="F801" s="183"/>
    </row>
    <row r="802" spans="3:6" ht="9.75">
      <c r="C802" s="149"/>
      <c r="F802" s="183"/>
    </row>
    <row r="803" spans="3:6" ht="9.75">
      <c r="C803" s="149"/>
      <c r="F803" s="183"/>
    </row>
    <row r="804" spans="3:6" ht="9.75">
      <c r="C804" s="149"/>
      <c r="F804" s="183"/>
    </row>
    <row r="805" spans="3:6" ht="9.75">
      <c r="C805" s="149"/>
      <c r="F805" s="183"/>
    </row>
    <row r="806" spans="3:6" ht="9.75">
      <c r="C806" s="149"/>
      <c r="F806" s="183"/>
    </row>
    <row r="807" spans="3:6" ht="9.75">
      <c r="C807" s="149"/>
      <c r="F807" s="183"/>
    </row>
    <row r="808" spans="3:6" ht="9.75">
      <c r="C808" s="149"/>
      <c r="F808" s="183"/>
    </row>
    <row r="809" spans="3:6" ht="9.75">
      <c r="C809" s="149"/>
      <c r="F809" s="183"/>
    </row>
    <row r="810" spans="3:6" ht="9.75">
      <c r="C810" s="149"/>
      <c r="F810" s="183"/>
    </row>
    <row r="811" spans="3:6" ht="9.75">
      <c r="C811" s="149"/>
      <c r="F811" s="183"/>
    </row>
    <row r="812" spans="3:6" ht="9.75">
      <c r="C812" s="149"/>
      <c r="F812" s="183"/>
    </row>
    <row r="813" spans="3:6" ht="9.75">
      <c r="C813" s="149"/>
      <c r="F813" s="183"/>
    </row>
    <row r="814" spans="3:6" ht="9.75">
      <c r="C814" s="149"/>
      <c r="F814" s="183"/>
    </row>
    <row r="815" spans="3:6" ht="9.75">
      <c r="C815" s="149"/>
      <c r="F815" s="183"/>
    </row>
    <row r="816" spans="3:6" ht="9.75">
      <c r="C816" s="149"/>
      <c r="F816" s="183"/>
    </row>
    <row r="817" spans="3:6" ht="9.75">
      <c r="C817" s="149"/>
      <c r="F817" s="183"/>
    </row>
    <row r="818" spans="3:6" ht="9.75">
      <c r="C818" s="149"/>
      <c r="F818" s="183"/>
    </row>
    <row r="819" spans="3:6" ht="9.75">
      <c r="C819" s="149"/>
      <c r="F819" s="183"/>
    </row>
    <row r="820" spans="3:6" ht="9.75">
      <c r="C820" s="149"/>
      <c r="F820" s="183"/>
    </row>
    <row r="821" spans="3:6" ht="9.75">
      <c r="C821" s="149"/>
      <c r="F821" s="183"/>
    </row>
    <row r="822" spans="3:6" ht="9.75">
      <c r="C822" s="149"/>
      <c r="F822" s="183"/>
    </row>
    <row r="823" spans="3:6" ht="9.75">
      <c r="C823" s="149"/>
      <c r="F823" s="183"/>
    </row>
    <row r="824" spans="3:6" ht="9.75">
      <c r="C824" s="149"/>
      <c r="F824" s="183"/>
    </row>
    <row r="825" spans="3:6" ht="9.75">
      <c r="C825" s="149"/>
      <c r="F825" s="183"/>
    </row>
    <row r="826" spans="3:6" ht="9.75">
      <c r="C826" s="149"/>
      <c r="F826" s="183"/>
    </row>
    <row r="827" spans="3:6" ht="9.75">
      <c r="C827" s="149"/>
      <c r="F827" s="183"/>
    </row>
    <row r="828" spans="3:6" ht="9.75">
      <c r="C828" s="149"/>
      <c r="F828" s="183"/>
    </row>
    <row r="829" spans="3:6" ht="9.75">
      <c r="C829" s="149"/>
      <c r="F829" s="183"/>
    </row>
    <row r="830" spans="3:6" ht="9.75">
      <c r="C830" s="149"/>
      <c r="F830" s="183"/>
    </row>
    <row r="831" spans="3:6" ht="9.75">
      <c r="C831" s="149"/>
      <c r="F831" s="183"/>
    </row>
    <row r="832" spans="3:6" ht="9.75">
      <c r="C832" s="149"/>
      <c r="F832" s="183"/>
    </row>
    <row r="833" spans="3:6" ht="9.75">
      <c r="C833" s="149"/>
      <c r="F833" s="183"/>
    </row>
    <row r="834" spans="3:6" ht="9.75">
      <c r="C834" s="149"/>
      <c r="F834" s="183"/>
    </row>
    <row r="835" spans="3:6" ht="9.75">
      <c r="C835" s="149"/>
      <c r="F835" s="183"/>
    </row>
    <row r="836" spans="3:6" ht="9.75">
      <c r="C836" s="149"/>
      <c r="F836" s="183"/>
    </row>
    <row r="837" spans="3:6" ht="9.75">
      <c r="C837" s="149"/>
      <c r="F837" s="183"/>
    </row>
    <row r="838" spans="3:6" ht="9.75">
      <c r="C838" s="149"/>
      <c r="F838" s="183"/>
    </row>
    <row r="839" spans="3:6" ht="9.75">
      <c r="C839" s="149"/>
      <c r="F839" s="183"/>
    </row>
    <row r="840" spans="3:6" ht="9.75">
      <c r="C840" s="149"/>
      <c r="F840" s="183"/>
    </row>
    <row r="841" spans="3:6" ht="9.75">
      <c r="C841" s="149"/>
      <c r="F841" s="183"/>
    </row>
    <row r="842" spans="3:6" ht="9.75">
      <c r="C842" s="149"/>
      <c r="F842" s="183"/>
    </row>
    <row r="843" spans="3:6" ht="9.75">
      <c r="C843" s="149"/>
      <c r="F843" s="183"/>
    </row>
    <row r="844" spans="3:6" ht="9.75">
      <c r="C844" s="149"/>
      <c r="F844" s="183"/>
    </row>
    <row r="845" ht="9.75">
      <c r="F845" s="183"/>
    </row>
    <row r="846" ht="9.75">
      <c r="F846" s="183"/>
    </row>
    <row r="847" ht="9.75">
      <c r="F847" s="183"/>
    </row>
    <row r="848" ht="9.75">
      <c r="F848" s="183"/>
    </row>
    <row r="849" ht="9.75">
      <c r="F849" s="183"/>
    </row>
    <row r="850" ht="9.75">
      <c r="F850" s="183"/>
    </row>
    <row r="851" ht="9.75">
      <c r="F851" s="183"/>
    </row>
    <row r="852" ht="9.75">
      <c r="F852" s="183"/>
    </row>
    <row r="853" ht="9.75">
      <c r="F853" s="183"/>
    </row>
    <row r="854" ht="9.75">
      <c r="F854" s="183"/>
    </row>
    <row r="855" ht="9.75">
      <c r="F855" s="183"/>
    </row>
    <row r="856" ht="9.75">
      <c r="F856" s="183"/>
    </row>
    <row r="857" ht="9.75">
      <c r="F857" s="183"/>
    </row>
    <row r="858" ht="9.75">
      <c r="F858" s="183"/>
    </row>
    <row r="859" ht="9.75">
      <c r="F859" s="183"/>
    </row>
    <row r="860" ht="9.75">
      <c r="F860" s="183"/>
    </row>
    <row r="861" ht="9.75">
      <c r="F861" s="183"/>
    </row>
    <row r="862" ht="9.75">
      <c r="F862" s="183"/>
    </row>
    <row r="863" ht="9.75">
      <c r="F863" s="183"/>
    </row>
    <row r="864" ht="9.75">
      <c r="F864" s="183"/>
    </row>
    <row r="865" ht="9.75">
      <c r="F865" s="183"/>
    </row>
    <row r="866" ht="9.75">
      <c r="F866" s="183"/>
    </row>
    <row r="867" ht="9.75">
      <c r="F867" s="183"/>
    </row>
    <row r="868" ht="9.75">
      <c r="F868" s="183"/>
    </row>
    <row r="869" ht="9.75">
      <c r="F869" s="183"/>
    </row>
    <row r="870" ht="9.75">
      <c r="F870" s="183"/>
    </row>
    <row r="871" ht="9.75">
      <c r="F871" s="183"/>
    </row>
    <row r="872" ht="9.75">
      <c r="F872" s="183"/>
    </row>
    <row r="873" ht="9.75">
      <c r="F873" s="183"/>
    </row>
    <row r="874" ht="9.75">
      <c r="F874" s="183"/>
    </row>
    <row r="875" ht="9.75">
      <c r="F875" s="183"/>
    </row>
    <row r="876" ht="9.75">
      <c r="F876" s="183"/>
    </row>
    <row r="877" ht="9.75">
      <c r="F877" s="183"/>
    </row>
    <row r="878" ht="9.75">
      <c r="F878" s="183"/>
    </row>
    <row r="879" ht="9.75">
      <c r="F879" s="183"/>
    </row>
    <row r="880" ht="9.75">
      <c r="F880" s="183"/>
    </row>
    <row r="881" ht="9.75">
      <c r="F881" s="183"/>
    </row>
    <row r="882" ht="9.75">
      <c r="F882" s="183"/>
    </row>
    <row r="883" ht="9.75">
      <c r="F883" s="183"/>
    </row>
    <row r="884" ht="9.75">
      <c r="F884" s="183"/>
    </row>
    <row r="885" ht="9.75">
      <c r="F885" s="183"/>
    </row>
    <row r="886" ht="9.75">
      <c r="F886" s="183"/>
    </row>
    <row r="887" ht="9.75">
      <c r="F887" s="183"/>
    </row>
    <row r="888" ht="9.75">
      <c r="F888" s="183"/>
    </row>
    <row r="889" ht="9.75">
      <c r="F889" s="183"/>
    </row>
    <row r="890" ht="9.75">
      <c r="F890" s="183"/>
    </row>
    <row r="891" ht="9.75">
      <c r="F891" s="183"/>
    </row>
    <row r="892" ht="9.75">
      <c r="F892" s="183"/>
    </row>
    <row r="893" ht="9.75">
      <c r="F893" s="183"/>
    </row>
    <row r="894" ht="9.75">
      <c r="F894" s="183"/>
    </row>
    <row r="895" ht="9.75">
      <c r="F895" s="183"/>
    </row>
    <row r="896" ht="9.75">
      <c r="F896" s="183"/>
    </row>
    <row r="897" ht="9.75">
      <c r="F897" s="183"/>
    </row>
    <row r="898" ht="9.75">
      <c r="F898" s="183"/>
    </row>
    <row r="899" ht="9.75">
      <c r="F899" s="183"/>
    </row>
    <row r="900" ht="9.75">
      <c r="F900" s="183"/>
    </row>
    <row r="901" ht="9.75">
      <c r="F901" s="183"/>
    </row>
    <row r="902" ht="9.75">
      <c r="F902" s="183"/>
    </row>
    <row r="903" ht="9.75">
      <c r="F903" s="183"/>
    </row>
    <row r="904" ht="9.75">
      <c r="F904" s="183"/>
    </row>
    <row r="905" ht="9.75">
      <c r="F905" s="183"/>
    </row>
    <row r="906" ht="9.75">
      <c r="F906" s="183"/>
    </row>
    <row r="907" ht="9.75">
      <c r="F907" s="183"/>
    </row>
    <row r="908" ht="9.75">
      <c r="F908" s="183"/>
    </row>
    <row r="909" ht="9.75">
      <c r="F909" s="183"/>
    </row>
    <row r="910" ht="9.75">
      <c r="F910" s="183"/>
    </row>
    <row r="911" ht="9.75">
      <c r="F911" s="183"/>
    </row>
    <row r="912" ht="9.75">
      <c r="F912" s="183"/>
    </row>
    <row r="913" ht="9.75">
      <c r="F913" s="183"/>
    </row>
    <row r="914" ht="9.75">
      <c r="F914" s="183"/>
    </row>
    <row r="915" ht="9.75">
      <c r="F915" s="183"/>
    </row>
    <row r="916" ht="9.75">
      <c r="F916" s="183"/>
    </row>
    <row r="917" ht="9.75">
      <c r="F917" s="183"/>
    </row>
    <row r="918" ht="9.75">
      <c r="F918" s="183"/>
    </row>
    <row r="919" ht="9.75">
      <c r="F919" s="183"/>
    </row>
    <row r="920" ht="9.75">
      <c r="F920" s="183"/>
    </row>
    <row r="921" ht="9.75">
      <c r="F921" s="183"/>
    </row>
    <row r="922" ht="9.75">
      <c r="F922" s="183"/>
    </row>
    <row r="923" ht="9.75">
      <c r="F923" s="183"/>
    </row>
    <row r="924" ht="9.75">
      <c r="F924" s="183"/>
    </row>
    <row r="925" ht="9.75">
      <c r="F925" s="183"/>
    </row>
    <row r="926" ht="9.75">
      <c r="F926" s="183"/>
    </row>
    <row r="927" ht="9.75">
      <c r="F927" s="183"/>
    </row>
    <row r="928" ht="9.75">
      <c r="F928" s="183"/>
    </row>
    <row r="929" ht="9.75">
      <c r="F929" s="183"/>
    </row>
    <row r="930" ht="9.75">
      <c r="F930" s="183"/>
    </row>
    <row r="931" ht="9.75">
      <c r="F931" s="183"/>
    </row>
    <row r="932" ht="9.75">
      <c r="F932" s="183"/>
    </row>
    <row r="933" ht="9.75">
      <c r="F933" s="183"/>
    </row>
    <row r="934" ht="9.75">
      <c r="F934" s="183"/>
    </row>
    <row r="935" ht="9.75">
      <c r="F935" s="183"/>
    </row>
    <row r="936" ht="9.75">
      <c r="F936" s="183"/>
    </row>
    <row r="937" ht="9.75">
      <c r="F937" s="183"/>
    </row>
    <row r="938" ht="9.75">
      <c r="F938" s="183"/>
    </row>
    <row r="939" ht="9.75">
      <c r="F939" s="183"/>
    </row>
    <row r="940" ht="9.75">
      <c r="F940" s="183"/>
    </row>
    <row r="941" ht="9.75">
      <c r="F941" s="183"/>
    </row>
    <row r="942" ht="9.75">
      <c r="F942" s="183"/>
    </row>
    <row r="943" ht="9.75">
      <c r="F943" s="183"/>
    </row>
    <row r="944" ht="9.75">
      <c r="F944" s="183"/>
    </row>
    <row r="945" ht="9.75">
      <c r="F945" s="183"/>
    </row>
    <row r="946" ht="9.75">
      <c r="F946" s="183"/>
    </row>
    <row r="947" ht="9.75">
      <c r="F947" s="183"/>
    </row>
    <row r="948" ht="9.75">
      <c r="F948" s="183"/>
    </row>
    <row r="949" ht="9.75">
      <c r="F949" s="183"/>
    </row>
    <row r="950" ht="9.75">
      <c r="F950" s="183"/>
    </row>
    <row r="951" ht="9.75">
      <c r="F951" s="183"/>
    </row>
    <row r="952" ht="9.75">
      <c r="F952" s="183"/>
    </row>
    <row r="953" ht="9.75">
      <c r="F953" s="183"/>
    </row>
    <row r="954" ht="9.75">
      <c r="F954" s="183"/>
    </row>
    <row r="955" ht="9.75">
      <c r="F955" s="183"/>
    </row>
    <row r="956" ht="9.75">
      <c r="F956" s="183"/>
    </row>
    <row r="957" ht="9.75">
      <c r="F957" s="183"/>
    </row>
    <row r="958" ht="9.75">
      <c r="F958" s="183"/>
    </row>
    <row r="959" ht="9.75">
      <c r="F959" s="183"/>
    </row>
    <row r="960" ht="9.75">
      <c r="F960" s="183"/>
    </row>
    <row r="961" ht="9.75">
      <c r="F961" s="183"/>
    </row>
    <row r="962" ht="9.75">
      <c r="F962" s="183"/>
    </row>
    <row r="963" ht="9.75">
      <c r="F963" s="183"/>
    </row>
    <row r="964" ht="9.75">
      <c r="F964" s="183"/>
    </row>
    <row r="965" ht="9.75">
      <c r="F965" s="183"/>
    </row>
    <row r="966" ht="9.75">
      <c r="F966" s="183"/>
    </row>
    <row r="967" ht="9.75">
      <c r="F967" s="183"/>
    </row>
    <row r="968" ht="9.75">
      <c r="F968" s="183"/>
    </row>
    <row r="969" ht="9.75">
      <c r="F969" s="183"/>
    </row>
    <row r="970" ht="9.75">
      <c r="F970" s="183"/>
    </row>
    <row r="971" ht="9.75">
      <c r="F971" s="183"/>
    </row>
    <row r="972" ht="9.75">
      <c r="F972" s="183"/>
    </row>
    <row r="973" ht="9.75">
      <c r="F973" s="183"/>
    </row>
    <row r="974" ht="9.75">
      <c r="F974" s="183"/>
    </row>
    <row r="975" ht="9.75">
      <c r="F975" s="183"/>
    </row>
    <row r="976" ht="9.75">
      <c r="F976" s="183"/>
    </row>
    <row r="977" ht="9.75">
      <c r="F977" s="183"/>
    </row>
    <row r="978" ht="9.75">
      <c r="F978" s="183"/>
    </row>
    <row r="979" ht="9.75">
      <c r="F979" s="183"/>
    </row>
    <row r="980" ht="9.75">
      <c r="F980" s="183"/>
    </row>
    <row r="981" ht="9.75">
      <c r="F981" s="183"/>
    </row>
    <row r="982" ht="9.75">
      <c r="F982" s="183"/>
    </row>
    <row r="983" ht="9.75">
      <c r="F983" s="183"/>
    </row>
    <row r="984" ht="9.75">
      <c r="F984" s="183"/>
    </row>
    <row r="985" ht="9.75">
      <c r="F985" s="183"/>
    </row>
    <row r="986" ht="9.75">
      <c r="F986" s="183"/>
    </row>
    <row r="987" ht="9.75">
      <c r="F987" s="183"/>
    </row>
    <row r="988" ht="9.75">
      <c r="F988" s="183"/>
    </row>
    <row r="989" ht="9.75">
      <c r="F989" s="183"/>
    </row>
    <row r="990" ht="9.75">
      <c r="F990" s="183"/>
    </row>
    <row r="991" ht="9.75">
      <c r="F991" s="183"/>
    </row>
    <row r="992" ht="9.75">
      <c r="F992" s="183"/>
    </row>
    <row r="993" ht="9.75">
      <c r="F993" s="183"/>
    </row>
    <row r="994" ht="9.75">
      <c r="F994" s="183"/>
    </row>
    <row r="995" ht="9.75">
      <c r="F995" s="183"/>
    </row>
    <row r="996" ht="9.75">
      <c r="F996" s="183"/>
    </row>
    <row r="997" ht="9.75">
      <c r="F997" s="183"/>
    </row>
    <row r="998" ht="9.75">
      <c r="F998" s="183"/>
    </row>
    <row r="999" ht="9.75">
      <c r="F999" s="183"/>
    </row>
    <row r="1000" ht="9.75">
      <c r="F1000" s="183"/>
    </row>
    <row r="1001" ht="9.75">
      <c r="F1001" s="183"/>
    </row>
    <row r="1002" ht="9.75">
      <c r="F1002" s="183"/>
    </row>
    <row r="1003" ht="9.75">
      <c r="F1003" s="183"/>
    </row>
    <row r="1004" ht="9.75">
      <c r="F1004" s="183"/>
    </row>
    <row r="1005" ht="9.75">
      <c r="F1005" s="183"/>
    </row>
    <row r="1006" ht="9.75">
      <c r="F1006" s="183"/>
    </row>
    <row r="1007" ht="9.75">
      <c r="F1007" s="183"/>
    </row>
    <row r="1008" ht="9.75">
      <c r="F1008" s="183"/>
    </row>
    <row r="1009" ht="9.75">
      <c r="F1009" s="183"/>
    </row>
    <row r="1010" ht="9.75">
      <c r="F1010" s="183"/>
    </row>
    <row r="1011" ht="9.75">
      <c r="F1011" s="183"/>
    </row>
    <row r="1012" ht="9.75">
      <c r="F1012" s="183"/>
    </row>
    <row r="1013" ht="9.75">
      <c r="F1013" s="183"/>
    </row>
    <row r="1014" ht="9.75">
      <c r="F1014" s="183"/>
    </row>
    <row r="1015" ht="9.75">
      <c r="F1015" s="183"/>
    </row>
    <row r="1016" ht="9.75">
      <c r="F1016" s="183"/>
    </row>
    <row r="1017" ht="9.75">
      <c r="F1017" s="183"/>
    </row>
    <row r="1018" ht="9.75">
      <c r="F1018" s="183"/>
    </row>
    <row r="1019" ht="9.75">
      <c r="F1019" s="183"/>
    </row>
    <row r="1020" ht="9.75">
      <c r="F1020" s="183"/>
    </row>
    <row r="1021" ht="9.75">
      <c r="F1021" s="183"/>
    </row>
    <row r="1022" ht="9.75">
      <c r="F1022" s="183"/>
    </row>
    <row r="1023" ht="9.75">
      <c r="F1023" s="183"/>
    </row>
    <row r="1024" ht="9.75">
      <c r="F1024" s="183"/>
    </row>
    <row r="1025" ht="9.75">
      <c r="F1025" s="183"/>
    </row>
    <row r="1026" ht="9.75">
      <c r="F1026" s="183"/>
    </row>
    <row r="1027" ht="9.75">
      <c r="F1027" s="183"/>
    </row>
    <row r="1028" ht="9.75">
      <c r="F1028" s="183"/>
    </row>
    <row r="1029" ht="9.75">
      <c r="F1029" s="183"/>
    </row>
    <row r="1030" ht="9.75">
      <c r="F1030" s="183"/>
    </row>
    <row r="1031" ht="9.75">
      <c r="F1031" s="183"/>
    </row>
    <row r="1032" ht="9.75">
      <c r="F1032" s="183"/>
    </row>
    <row r="1033" ht="9.75">
      <c r="F1033" s="183"/>
    </row>
    <row r="1034" ht="9.75">
      <c r="F1034" s="183"/>
    </row>
    <row r="1035" ht="9.75">
      <c r="F1035" s="183"/>
    </row>
    <row r="1036" ht="9.75">
      <c r="F1036" s="183"/>
    </row>
    <row r="1037" ht="9.75">
      <c r="F1037" s="183"/>
    </row>
    <row r="1038" ht="9.75">
      <c r="F1038" s="183"/>
    </row>
    <row r="1039" ht="9.75">
      <c r="F1039" s="183"/>
    </row>
    <row r="1040" ht="9.75">
      <c r="F1040" s="183"/>
    </row>
    <row r="1041" ht="9.75">
      <c r="F1041" s="183"/>
    </row>
    <row r="1042" ht="9.75">
      <c r="F1042" s="183"/>
    </row>
    <row r="1043" ht="9.75">
      <c r="F1043" s="183"/>
    </row>
    <row r="1044" ht="9.75">
      <c r="F1044" s="183"/>
    </row>
    <row r="1045" ht="9.75">
      <c r="F1045" s="183"/>
    </row>
    <row r="1046" ht="9.75">
      <c r="F1046" s="183"/>
    </row>
    <row r="1047" ht="9.75">
      <c r="F1047" s="183"/>
    </row>
    <row r="1048" ht="9.75">
      <c r="F1048" s="183"/>
    </row>
    <row r="1049" ht="9.75">
      <c r="F1049" s="183"/>
    </row>
    <row r="1050" ht="9.75">
      <c r="F1050" s="183"/>
    </row>
    <row r="1051" ht="9.75">
      <c r="F1051" s="183"/>
    </row>
    <row r="1052" ht="9.75">
      <c r="F1052" s="183"/>
    </row>
    <row r="1053" ht="9.75">
      <c r="F1053" s="183"/>
    </row>
    <row r="1054" ht="9.75">
      <c r="F1054" s="183"/>
    </row>
    <row r="1055" ht="9.75">
      <c r="F1055" s="183"/>
    </row>
    <row r="1056" ht="9.75">
      <c r="F1056" s="183"/>
    </row>
    <row r="1057" ht="9.75">
      <c r="F1057" s="183"/>
    </row>
    <row r="1058" ht="9.75">
      <c r="F1058" s="183"/>
    </row>
    <row r="1059" ht="9.75">
      <c r="F1059" s="183"/>
    </row>
    <row r="1060" ht="9.75">
      <c r="F1060" s="183"/>
    </row>
    <row r="1061" ht="9.75">
      <c r="F1061" s="183"/>
    </row>
    <row r="1062" ht="9.75">
      <c r="F1062" s="183"/>
    </row>
    <row r="1063" ht="9.75">
      <c r="F1063" s="183"/>
    </row>
    <row r="1064" ht="9.75">
      <c r="F1064" s="183"/>
    </row>
    <row r="1065" ht="9.75">
      <c r="F1065" s="183"/>
    </row>
    <row r="1066" ht="9.75">
      <c r="F1066" s="183"/>
    </row>
    <row r="1067" ht="9.75">
      <c r="F1067" s="183"/>
    </row>
    <row r="1068" ht="9.75">
      <c r="F1068" s="183"/>
    </row>
    <row r="1069" ht="9.75">
      <c r="F1069" s="183"/>
    </row>
    <row r="1070" ht="9.75">
      <c r="F1070" s="183"/>
    </row>
    <row r="1071" ht="9.75">
      <c r="F1071" s="183"/>
    </row>
    <row r="1072" ht="9.75">
      <c r="F1072" s="183"/>
    </row>
    <row r="1073" ht="9.75">
      <c r="F1073" s="183"/>
    </row>
    <row r="1074" ht="9.75">
      <c r="F1074" s="183"/>
    </row>
    <row r="1075" ht="9.75">
      <c r="F1075" s="183"/>
    </row>
    <row r="1076" ht="9.75">
      <c r="F1076" s="183"/>
    </row>
    <row r="1077" ht="9.75">
      <c r="F1077" s="183"/>
    </row>
    <row r="1078" ht="9.75">
      <c r="F1078" s="183"/>
    </row>
    <row r="1079" ht="9.75">
      <c r="F1079" s="183"/>
    </row>
    <row r="1080" ht="9.75">
      <c r="F1080" s="183"/>
    </row>
    <row r="1081" ht="9.75">
      <c r="F1081" s="183"/>
    </row>
    <row r="1082" ht="9.75">
      <c r="F1082" s="183"/>
    </row>
    <row r="1083" ht="9.75">
      <c r="F1083" s="183"/>
    </row>
    <row r="1084" ht="9.75">
      <c r="F1084" s="183"/>
    </row>
    <row r="1085" ht="9.75">
      <c r="F1085" s="183"/>
    </row>
    <row r="1086" ht="9.75">
      <c r="F1086" s="183"/>
    </row>
    <row r="1087" ht="9.75">
      <c r="F1087" s="183"/>
    </row>
    <row r="1088" ht="9.75">
      <c r="F1088" s="183"/>
    </row>
    <row r="1089" ht="9.75">
      <c r="F1089" s="183"/>
    </row>
    <row r="1090" ht="9.75">
      <c r="F1090" s="183"/>
    </row>
    <row r="1091" ht="9.75">
      <c r="F1091" s="183"/>
    </row>
    <row r="1092" ht="9.75">
      <c r="F1092" s="183"/>
    </row>
    <row r="1093" ht="9.75">
      <c r="F1093" s="183"/>
    </row>
    <row r="1094" ht="9.75">
      <c r="F1094" s="183"/>
    </row>
    <row r="1095" ht="9.75">
      <c r="F1095" s="183"/>
    </row>
    <row r="1096" ht="9.75">
      <c r="F1096" s="183"/>
    </row>
    <row r="1097" ht="9.75">
      <c r="F1097" s="183"/>
    </row>
    <row r="1098" ht="9.75">
      <c r="F1098" s="183"/>
    </row>
    <row r="1099" ht="9.75">
      <c r="F1099" s="183"/>
    </row>
    <row r="1100" ht="9.75">
      <c r="F1100" s="183"/>
    </row>
    <row r="1101" ht="9.75">
      <c r="F1101" s="183"/>
    </row>
    <row r="1102" ht="9.75">
      <c r="F1102" s="183"/>
    </row>
    <row r="1103" ht="9.75">
      <c r="F1103" s="183"/>
    </row>
    <row r="1104" ht="9.75">
      <c r="F1104" s="183"/>
    </row>
    <row r="1105" ht="9.75">
      <c r="F1105" s="183"/>
    </row>
    <row r="1106" ht="9.75">
      <c r="F1106" s="183"/>
    </row>
    <row r="1107" ht="9.75">
      <c r="F1107" s="183"/>
    </row>
    <row r="1108" ht="9.75">
      <c r="F1108" s="183"/>
    </row>
    <row r="1109" ht="9.75">
      <c r="F1109" s="183"/>
    </row>
    <row r="1110" ht="9.75">
      <c r="F1110" s="183"/>
    </row>
    <row r="1111" ht="9.75">
      <c r="F1111" s="183"/>
    </row>
    <row r="1112" ht="9.75">
      <c r="F1112" s="183"/>
    </row>
    <row r="1113" ht="9.75">
      <c r="F1113" s="183"/>
    </row>
    <row r="1114" ht="9.75">
      <c r="F1114" s="183"/>
    </row>
    <row r="1115" ht="9.75">
      <c r="F1115" s="183"/>
    </row>
    <row r="1116" ht="9.75">
      <c r="F1116" s="183"/>
    </row>
    <row r="1117" ht="9.75">
      <c r="F1117" s="183"/>
    </row>
    <row r="1118" ht="9.75">
      <c r="F1118" s="183"/>
    </row>
    <row r="1119" ht="9.75">
      <c r="F1119" s="183"/>
    </row>
    <row r="1120" ht="9.75">
      <c r="F1120" s="183"/>
    </row>
    <row r="1121" ht="9.75">
      <c r="F1121" s="183"/>
    </row>
    <row r="1122" ht="9.75">
      <c r="F1122" s="183"/>
    </row>
    <row r="1123" ht="9.75">
      <c r="F1123" s="183"/>
    </row>
    <row r="1124" ht="9.75">
      <c r="F1124" s="183"/>
    </row>
    <row r="1125" ht="9.75">
      <c r="F1125" s="183"/>
    </row>
    <row r="1126" ht="9.75">
      <c r="F1126" s="183"/>
    </row>
    <row r="1127" ht="9.75">
      <c r="F1127" s="183"/>
    </row>
    <row r="1128" ht="9.75">
      <c r="F1128" s="183"/>
    </row>
    <row r="1129" ht="9.75">
      <c r="F1129" s="183"/>
    </row>
    <row r="1130" ht="9.75">
      <c r="F1130" s="183"/>
    </row>
    <row r="1131" ht="9.75">
      <c r="F1131" s="183"/>
    </row>
    <row r="1132" ht="9.75">
      <c r="F1132" s="183"/>
    </row>
    <row r="1133" ht="9.75">
      <c r="F1133" s="183"/>
    </row>
    <row r="1134" ht="9.75">
      <c r="F1134" s="183"/>
    </row>
    <row r="1135" ht="9.75">
      <c r="F1135" s="183"/>
    </row>
    <row r="1136" ht="9.75">
      <c r="F1136" s="183"/>
    </row>
    <row r="1137" ht="9.75">
      <c r="F1137" s="183"/>
    </row>
    <row r="1138" ht="9.75">
      <c r="F1138" s="183"/>
    </row>
    <row r="1139" ht="9.75">
      <c r="F1139" s="183"/>
    </row>
    <row r="1140" ht="9.75">
      <c r="F1140" s="183"/>
    </row>
    <row r="1141" ht="9.75">
      <c r="F1141" s="183"/>
    </row>
    <row r="1142" ht="9.75">
      <c r="F1142" s="183"/>
    </row>
    <row r="1143" ht="9.75">
      <c r="F1143" s="183"/>
    </row>
    <row r="1144" ht="9.75">
      <c r="F1144" s="183"/>
    </row>
    <row r="1145" ht="9.75">
      <c r="F1145" s="183"/>
    </row>
    <row r="1146" ht="9.75">
      <c r="F1146" s="183"/>
    </row>
    <row r="1147" ht="9.75">
      <c r="F1147" s="183"/>
    </row>
    <row r="1148" ht="9.75">
      <c r="F1148" s="183"/>
    </row>
    <row r="1149" ht="9.75">
      <c r="F1149" s="183"/>
    </row>
    <row r="1150" ht="9.75">
      <c r="F1150" s="183"/>
    </row>
    <row r="1151" ht="9.75">
      <c r="F1151" s="183"/>
    </row>
    <row r="1152" ht="9.75">
      <c r="F1152" s="183"/>
    </row>
    <row r="1153" ht="9.75">
      <c r="F1153" s="183"/>
    </row>
    <row r="1154" ht="9.75">
      <c r="F1154" s="183"/>
    </row>
    <row r="1155" ht="9.75">
      <c r="F1155" s="183"/>
    </row>
    <row r="1156" ht="9.75">
      <c r="F1156" s="183"/>
    </row>
    <row r="1157" ht="9.75">
      <c r="F1157" s="183"/>
    </row>
    <row r="1158" ht="9.75">
      <c r="F1158" s="183"/>
    </row>
    <row r="1159" ht="9.75">
      <c r="F1159" s="183"/>
    </row>
    <row r="1160" ht="9.75">
      <c r="F1160" s="183"/>
    </row>
    <row r="1161" ht="9.75">
      <c r="F1161" s="183"/>
    </row>
    <row r="1162" ht="9.75">
      <c r="F1162" s="183"/>
    </row>
    <row r="1163" ht="9.75">
      <c r="F1163" s="183"/>
    </row>
    <row r="1164" ht="9.75">
      <c r="F1164" s="183"/>
    </row>
    <row r="1165" ht="9.75">
      <c r="F1165" s="183"/>
    </row>
    <row r="1166" ht="9.75">
      <c r="F1166" s="183"/>
    </row>
    <row r="1167" ht="9.75">
      <c r="F1167" s="183"/>
    </row>
    <row r="1168" ht="9.75">
      <c r="F1168" s="183"/>
    </row>
    <row r="1169" ht="9.75">
      <c r="F1169" s="183"/>
    </row>
    <row r="1170" ht="9.75">
      <c r="F1170" s="183"/>
    </row>
    <row r="1171" ht="9.75">
      <c r="F1171" s="183"/>
    </row>
    <row r="1172" ht="9.75">
      <c r="F1172" s="183"/>
    </row>
    <row r="1173" ht="9.75">
      <c r="F1173" s="183"/>
    </row>
    <row r="1174" ht="9.75">
      <c r="F1174" s="183"/>
    </row>
    <row r="1175" ht="9.75">
      <c r="F1175" s="183"/>
    </row>
    <row r="1176" ht="9.75">
      <c r="F1176" s="183"/>
    </row>
    <row r="1177" ht="9.75">
      <c r="F1177" s="183"/>
    </row>
    <row r="1178" ht="9.75">
      <c r="F1178" s="183"/>
    </row>
    <row r="1179" ht="9.75">
      <c r="F1179" s="183"/>
    </row>
    <row r="1180" ht="9.75">
      <c r="F1180" s="183"/>
    </row>
    <row r="1181" ht="9.75">
      <c r="F1181" s="183"/>
    </row>
    <row r="1182" ht="9.75">
      <c r="F1182" s="183"/>
    </row>
    <row r="1183" ht="9.75">
      <c r="F1183" s="183"/>
    </row>
    <row r="1184" ht="9.75">
      <c r="F1184" s="183"/>
    </row>
    <row r="1185" ht="9.75">
      <c r="F1185" s="183"/>
    </row>
  </sheetData>
  <sheetProtection password="9F76" sheet="1" objects="1" scenarios="1" formatCells="0" formatColumns="0" formatRows="0" insertColumns="0" insertRows="0"/>
  <mergeCells count="94">
    <mergeCell ref="A6:B6"/>
    <mergeCell ref="C6:E6"/>
    <mergeCell ref="C8:C9"/>
    <mergeCell ref="D8:E8"/>
    <mergeCell ref="A8:B9"/>
    <mergeCell ref="A1:E1"/>
    <mergeCell ref="A4:B4"/>
    <mergeCell ref="C4:E4"/>
    <mergeCell ref="A5:B5"/>
    <mergeCell ref="C5:E5"/>
    <mergeCell ref="A3:B3"/>
    <mergeCell ref="C3:E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workbookViewId="0" topLeftCell="A1">
      <selection activeCell="A15" sqref="A15:B15"/>
    </sheetView>
  </sheetViews>
  <sheetFormatPr defaultColWidth="9.140625" defaultRowHeight="12.75"/>
  <cols>
    <col min="2" max="2" width="11.421875" style="0" customWidth="1"/>
  </cols>
  <sheetData>
    <row r="1" spans="1:19" ht="12.75">
      <c r="A1" s="855" t="s">
        <v>634</v>
      </c>
      <c r="B1" s="855"/>
      <c r="C1" s="855"/>
      <c r="D1" s="855"/>
      <c r="E1" s="855"/>
      <c r="F1" s="856"/>
      <c r="G1" s="856"/>
      <c r="H1" s="856"/>
      <c r="I1" s="856"/>
      <c r="J1" s="856"/>
      <c r="K1" s="856"/>
      <c r="L1" s="856"/>
      <c r="M1" s="856"/>
      <c r="N1" s="857"/>
      <c r="O1" s="857"/>
      <c r="P1" s="857"/>
      <c r="Q1" s="857"/>
      <c r="R1" s="857"/>
      <c r="S1" s="857"/>
    </row>
    <row r="2" spans="1:19" ht="12.75">
      <c r="A2" s="105"/>
      <c r="B2" s="105"/>
      <c r="C2" s="105"/>
      <c r="D2" s="105"/>
      <c r="E2" s="105"/>
      <c r="F2" s="53"/>
      <c r="G2" s="53"/>
      <c r="H2" s="53"/>
      <c r="I2" s="53"/>
      <c r="J2" s="53"/>
      <c r="K2" s="53"/>
      <c r="L2" s="54"/>
      <c r="M2" s="54"/>
      <c r="N2" s="54"/>
      <c r="O2" s="54"/>
      <c r="P2" s="54"/>
      <c r="Q2" s="54"/>
      <c r="R2" s="54"/>
      <c r="S2" s="54"/>
    </row>
    <row r="3" spans="1:19" ht="15.75">
      <c r="A3" s="724" t="s">
        <v>466</v>
      </c>
      <c r="B3" s="725"/>
      <c r="C3" s="847"/>
      <c r="D3" s="848"/>
      <c r="E3" s="848"/>
      <c r="F3" s="848"/>
      <c r="G3" s="848"/>
      <c r="H3" s="848"/>
      <c r="I3" s="848"/>
      <c r="J3" s="848"/>
      <c r="K3" s="848"/>
      <c r="L3" s="848"/>
      <c r="M3" s="848"/>
      <c r="N3" s="848"/>
      <c r="O3" s="848"/>
      <c r="P3" s="848"/>
      <c r="Q3" s="848"/>
      <c r="R3" s="848"/>
      <c r="S3" s="848"/>
    </row>
    <row r="4" spans="1:19" ht="15.75">
      <c r="A4" s="724" t="s">
        <v>521</v>
      </c>
      <c r="B4" s="725"/>
      <c r="C4" s="849" t="str">
        <f>IF(ISBLANK(Ročná_správa!B12),"  ",Ročná_správa!B12)</f>
        <v>STP akciová spoločnosť Michalovce</v>
      </c>
      <c r="D4" s="850"/>
      <c r="E4" s="850"/>
      <c r="F4" s="850"/>
      <c r="G4" s="850"/>
      <c r="H4" s="850"/>
      <c r="I4" s="850"/>
      <c r="J4" s="850"/>
      <c r="K4" s="850"/>
      <c r="L4" s="850"/>
      <c r="M4" s="850"/>
      <c r="N4" s="850"/>
      <c r="O4" s="850"/>
      <c r="P4" s="850"/>
      <c r="Q4" s="850"/>
      <c r="R4" s="850"/>
      <c r="S4" s="850"/>
    </row>
    <row r="5" spans="1:19" ht="15.75">
      <c r="A5" s="724" t="s">
        <v>265</v>
      </c>
      <c r="B5" s="730"/>
      <c r="C5" s="849" t="str">
        <f>IF(ISBLANK(Ročná_správa!E6),"  ",Ročná_správa!E6)</f>
        <v>31650058</v>
      </c>
      <c r="D5" s="850"/>
      <c r="E5" s="850"/>
      <c r="F5" s="850"/>
      <c r="G5" s="850"/>
      <c r="H5" s="850"/>
      <c r="I5" s="850"/>
      <c r="J5" s="850"/>
      <c r="K5" s="850"/>
      <c r="L5" s="850"/>
      <c r="M5" s="850"/>
      <c r="N5" s="850"/>
      <c r="O5" s="850"/>
      <c r="P5" s="850"/>
      <c r="Q5" s="850"/>
      <c r="R5" s="850"/>
      <c r="S5" s="850"/>
    </row>
    <row r="6" spans="1:19" ht="12.75">
      <c r="A6" s="55"/>
      <c r="B6" s="56"/>
      <c r="C6" s="57"/>
      <c r="D6" s="55"/>
      <c r="E6" s="55"/>
      <c r="F6" s="54"/>
      <c r="G6" s="54"/>
      <c r="H6" s="54"/>
      <c r="I6" s="54"/>
      <c r="J6" s="54"/>
      <c r="K6" s="54"/>
      <c r="L6" s="54"/>
      <c r="M6" s="54"/>
      <c r="N6" s="54"/>
      <c r="O6" s="54"/>
      <c r="P6" s="54"/>
      <c r="Q6" s="54"/>
      <c r="R6" s="54"/>
      <c r="S6" s="54"/>
    </row>
    <row r="7" spans="1:19" ht="12.75">
      <c r="A7" s="858" t="s">
        <v>486</v>
      </c>
      <c r="B7" s="859"/>
      <c r="C7" s="851"/>
      <c r="D7" s="868"/>
      <c r="E7" s="851"/>
      <c r="F7" s="868"/>
      <c r="G7" s="851"/>
      <c r="H7" s="868"/>
      <c r="I7" s="851"/>
      <c r="J7" s="868"/>
      <c r="K7" s="852"/>
      <c r="L7" s="851"/>
      <c r="M7" s="852"/>
      <c r="N7" s="851"/>
      <c r="O7" s="852"/>
      <c r="P7" s="851"/>
      <c r="Q7" s="852"/>
      <c r="R7" s="851"/>
      <c r="S7" s="852"/>
    </row>
    <row r="8" spans="1:19" ht="12.75">
      <c r="A8" s="860"/>
      <c r="B8" s="861"/>
      <c r="C8" s="874"/>
      <c r="D8" s="869"/>
      <c r="E8" s="874"/>
      <c r="F8" s="869"/>
      <c r="G8" s="874"/>
      <c r="H8" s="869"/>
      <c r="I8" s="853"/>
      <c r="J8" s="869"/>
      <c r="K8" s="854"/>
      <c r="L8" s="853"/>
      <c r="M8" s="854"/>
      <c r="N8" s="853"/>
      <c r="O8" s="854"/>
      <c r="P8" s="853"/>
      <c r="Q8" s="854"/>
      <c r="R8" s="853"/>
      <c r="S8" s="854"/>
    </row>
    <row r="9" spans="1:19" ht="12.75">
      <c r="A9" s="862"/>
      <c r="B9" s="863"/>
      <c r="C9" s="908"/>
      <c r="D9" s="909"/>
      <c r="E9" s="908"/>
      <c r="F9" s="909"/>
      <c r="G9" s="908"/>
      <c r="H9" s="909"/>
      <c r="I9" s="871"/>
      <c r="J9" s="872"/>
      <c r="K9" s="873"/>
      <c r="L9" s="845"/>
      <c r="M9" s="846"/>
      <c r="N9" s="845"/>
      <c r="O9" s="846"/>
      <c r="P9" s="845"/>
      <c r="Q9" s="846"/>
      <c r="R9" s="845"/>
      <c r="S9" s="846"/>
    </row>
    <row r="10" spans="1:19" ht="12.75">
      <c r="A10" s="862"/>
      <c r="B10" s="863"/>
      <c r="C10" s="908"/>
      <c r="D10" s="909"/>
      <c r="E10" s="908"/>
      <c r="F10" s="909"/>
      <c r="G10" s="908"/>
      <c r="H10" s="909"/>
      <c r="I10" s="871"/>
      <c r="J10" s="872"/>
      <c r="K10" s="873"/>
      <c r="L10" s="845"/>
      <c r="M10" s="846"/>
      <c r="N10" s="845"/>
      <c r="O10" s="846"/>
      <c r="P10" s="845"/>
      <c r="Q10" s="846"/>
      <c r="R10" s="845"/>
      <c r="S10" s="846"/>
    </row>
    <row r="11" spans="1:19" ht="12.75">
      <c r="A11" s="862"/>
      <c r="B11" s="863"/>
      <c r="C11" s="908"/>
      <c r="D11" s="909"/>
      <c r="E11" s="908"/>
      <c r="F11" s="909"/>
      <c r="G11" s="908"/>
      <c r="H11" s="909"/>
      <c r="I11" s="871"/>
      <c r="J11" s="872"/>
      <c r="K11" s="873"/>
      <c r="L11" s="845"/>
      <c r="M11" s="846"/>
      <c r="N11" s="845"/>
      <c r="O11" s="846"/>
      <c r="P11" s="845"/>
      <c r="Q11" s="846"/>
      <c r="R11" s="845"/>
      <c r="S11" s="846"/>
    </row>
    <row r="12" spans="1:19" ht="12.75">
      <c r="A12" s="862"/>
      <c r="B12" s="863"/>
      <c r="C12" s="908"/>
      <c r="D12" s="909"/>
      <c r="E12" s="908"/>
      <c r="F12" s="909"/>
      <c r="G12" s="908"/>
      <c r="H12" s="909"/>
      <c r="I12" s="871"/>
      <c r="J12" s="872"/>
      <c r="K12" s="873"/>
      <c r="L12" s="845"/>
      <c r="M12" s="846"/>
      <c r="N12" s="845"/>
      <c r="O12" s="846"/>
      <c r="P12" s="845"/>
      <c r="Q12" s="846"/>
      <c r="R12" s="845"/>
      <c r="S12" s="846"/>
    </row>
    <row r="13" spans="1:19" ht="12.75">
      <c r="A13" s="862"/>
      <c r="B13" s="863"/>
      <c r="C13" s="908"/>
      <c r="D13" s="909"/>
      <c r="E13" s="908"/>
      <c r="F13" s="909"/>
      <c r="G13" s="908"/>
      <c r="H13" s="909"/>
      <c r="I13" s="871"/>
      <c r="J13" s="872"/>
      <c r="K13" s="873"/>
      <c r="L13" s="845"/>
      <c r="M13" s="846"/>
      <c r="N13" s="845"/>
      <c r="O13" s="846"/>
      <c r="P13" s="845"/>
      <c r="Q13" s="846"/>
      <c r="R13" s="845"/>
      <c r="S13" s="846"/>
    </row>
    <row r="14" spans="1:19" ht="12.75">
      <c r="A14" s="862"/>
      <c r="B14" s="863"/>
      <c r="C14" s="908"/>
      <c r="D14" s="909"/>
      <c r="E14" s="908"/>
      <c r="F14" s="909"/>
      <c r="G14" s="908"/>
      <c r="H14" s="909"/>
      <c r="I14" s="871"/>
      <c r="J14" s="872"/>
      <c r="K14" s="873"/>
      <c r="L14" s="845"/>
      <c r="M14" s="846"/>
      <c r="N14" s="845"/>
      <c r="O14" s="846"/>
      <c r="P14" s="845"/>
      <c r="Q14" s="846"/>
      <c r="R14" s="845"/>
      <c r="S14" s="846"/>
    </row>
    <row r="15" spans="1:19" ht="12.75">
      <c r="A15" s="862"/>
      <c r="B15" s="863"/>
      <c r="C15" s="908"/>
      <c r="D15" s="909"/>
      <c r="E15" s="908"/>
      <c r="F15" s="909"/>
      <c r="G15" s="908"/>
      <c r="H15" s="909"/>
      <c r="I15" s="871"/>
      <c r="J15" s="872"/>
      <c r="K15" s="873"/>
      <c r="L15" s="845"/>
      <c r="M15" s="846"/>
      <c r="N15" s="845"/>
      <c r="O15" s="846"/>
      <c r="P15" s="845"/>
      <c r="Q15" s="846"/>
      <c r="R15" s="845"/>
      <c r="S15" s="846"/>
    </row>
    <row r="16" spans="1:19" ht="12.75">
      <c r="A16" s="862"/>
      <c r="B16" s="863"/>
      <c r="C16" s="908"/>
      <c r="D16" s="909"/>
      <c r="E16" s="908"/>
      <c r="F16" s="909"/>
      <c r="G16" s="908"/>
      <c r="H16" s="909"/>
      <c r="I16" s="871"/>
      <c r="J16" s="872"/>
      <c r="K16" s="873"/>
      <c r="L16" s="845"/>
      <c r="M16" s="846"/>
      <c r="N16" s="845"/>
      <c r="O16" s="846"/>
      <c r="P16" s="845"/>
      <c r="Q16" s="846"/>
      <c r="R16" s="845"/>
      <c r="S16" s="846"/>
    </row>
    <row r="17" spans="1:19" ht="12.75">
      <c r="A17" s="862"/>
      <c r="B17" s="863"/>
      <c r="C17" s="908"/>
      <c r="D17" s="909"/>
      <c r="E17" s="908"/>
      <c r="F17" s="909"/>
      <c r="G17" s="908"/>
      <c r="H17" s="909"/>
      <c r="I17" s="871"/>
      <c r="J17" s="872"/>
      <c r="K17" s="873"/>
      <c r="L17" s="845"/>
      <c r="M17" s="846"/>
      <c r="N17" s="845"/>
      <c r="O17" s="846"/>
      <c r="P17" s="845"/>
      <c r="Q17" s="846"/>
      <c r="R17" s="845"/>
      <c r="S17" s="846"/>
    </row>
    <row r="18" spans="1:19" ht="12.75">
      <c r="A18" s="862"/>
      <c r="B18" s="863"/>
      <c r="C18" s="908"/>
      <c r="D18" s="909"/>
      <c r="E18" s="908"/>
      <c r="F18" s="909"/>
      <c r="G18" s="908"/>
      <c r="H18" s="909"/>
      <c r="I18" s="871"/>
      <c r="J18" s="872"/>
      <c r="K18" s="873"/>
      <c r="L18" s="845"/>
      <c r="M18" s="846"/>
      <c r="N18" s="845"/>
      <c r="O18" s="846"/>
      <c r="P18" s="845"/>
      <c r="Q18" s="846"/>
      <c r="R18" s="845"/>
      <c r="S18" s="846"/>
    </row>
    <row r="19" spans="1:19" ht="12.75">
      <c r="A19" s="862"/>
      <c r="B19" s="863"/>
      <c r="C19" s="908"/>
      <c r="D19" s="909"/>
      <c r="E19" s="908"/>
      <c r="F19" s="909"/>
      <c r="G19" s="908"/>
      <c r="H19" s="909"/>
      <c r="I19" s="871"/>
      <c r="J19" s="872"/>
      <c r="K19" s="873"/>
      <c r="L19" s="845"/>
      <c r="M19" s="846"/>
      <c r="N19" s="845"/>
      <c r="O19" s="846"/>
      <c r="P19" s="845"/>
      <c r="Q19" s="846"/>
      <c r="R19" s="845"/>
      <c r="S19" s="846"/>
    </row>
    <row r="20" spans="1:19" ht="12.75">
      <c r="A20" s="862"/>
      <c r="B20" s="863"/>
      <c r="C20" s="908"/>
      <c r="D20" s="909"/>
      <c r="E20" s="908"/>
      <c r="F20" s="909"/>
      <c r="G20" s="908"/>
      <c r="H20" s="909"/>
      <c r="I20" s="871"/>
      <c r="J20" s="872"/>
      <c r="K20" s="873"/>
      <c r="L20" s="845"/>
      <c r="M20" s="846"/>
      <c r="N20" s="845"/>
      <c r="O20" s="846"/>
      <c r="P20" s="845"/>
      <c r="Q20" s="846"/>
      <c r="R20" s="845"/>
      <c r="S20" s="846"/>
    </row>
    <row r="21" spans="1:19" ht="12.75">
      <c r="A21" s="862"/>
      <c r="B21" s="863"/>
      <c r="C21" s="908"/>
      <c r="D21" s="909"/>
      <c r="E21" s="908"/>
      <c r="F21" s="909"/>
      <c r="G21" s="908"/>
      <c r="H21" s="909"/>
      <c r="I21" s="871"/>
      <c r="J21" s="872"/>
      <c r="K21" s="873"/>
      <c r="L21" s="845"/>
      <c r="M21" s="846"/>
      <c r="N21" s="845"/>
      <c r="O21" s="846"/>
      <c r="P21" s="845"/>
      <c r="Q21" s="846"/>
      <c r="R21" s="845"/>
      <c r="S21" s="846"/>
    </row>
    <row r="22" spans="1:19" ht="12.75">
      <c r="A22" s="862"/>
      <c r="B22" s="863"/>
      <c r="C22" s="908"/>
      <c r="D22" s="909"/>
      <c r="E22" s="908"/>
      <c r="F22" s="909"/>
      <c r="G22" s="908"/>
      <c r="H22" s="909"/>
      <c r="I22" s="871"/>
      <c r="J22" s="872"/>
      <c r="K22" s="873"/>
      <c r="L22" s="845"/>
      <c r="M22" s="846"/>
      <c r="N22" s="845"/>
      <c r="O22" s="846"/>
      <c r="P22" s="845"/>
      <c r="Q22" s="846"/>
      <c r="R22" s="845"/>
      <c r="S22" s="846"/>
    </row>
    <row r="23" spans="1:19" ht="12.75">
      <c r="A23" s="862"/>
      <c r="B23" s="863"/>
      <c r="C23" s="908"/>
      <c r="D23" s="909"/>
      <c r="E23" s="908"/>
      <c r="F23" s="909"/>
      <c r="G23" s="908"/>
      <c r="H23" s="909"/>
      <c r="I23" s="871"/>
      <c r="J23" s="872"/>
      <c r="K23" s="873"/>
      <c r="L23" s="845"/>
      <c r="M23" s="846"/>
      <c r="N23" s="845"/>
      <c r="O23" s="846"/>
      <c r="P23" s="845"/>
      <c r="Q23" s="846"/>
      <c r="R23" s="845"/>
      <c r="S23" s="846"/>
    </row>
    <row r="24" spans="1:19" ht="12.75">
      <c r="A24" s="862"/>
      <c r="B24" s="863"/>
      <c r="C24" s="908"/>
      <c r="D24" s="909"/>
      <c r="E24" s="908"/>
      <c r="F24" s="909"/>
      <c r="G24" s="908"/>
      <c r="H24" s="909"/>
      <c r="I24" s="871"/>
      <c r="J24" s="872"/>
      <c r="K24" s="873"/>
      <c r="L24" s="845"/>
      <c r="M24" s="846"/>
      <c r="N24" s="845"/>
      <c r="O24" s="846"/>
      <c r="P24" s="845"/>
      <c r="Q24" s="846"/>
      <c r="R24" s="845"/>
      <c r="S24" s="846"/>
    </row>
    <row r="25" spans="1:19" ht="12.75">
      <c r="A25" s="862"/>
      <c r="B25" s="863"/>
      <c r="C25" s="908"/>
      <c r="D25" s="909"/>
      <c r="E25" s="908"/>
      <c r="F25" s="909"/>
      <c r="G25" s="908"/>
      <c r="H25" s="909"/>
      <c r="I25" s="871"/>
      <c r="J25" s="872"/>
      <c r="K25" s="873"/>
      <c r="L25" s="845"/>
      <c r="M25" s="846"/>
      <c r="N25" s="845"/>
      <c r="O25" s="846"/>
      <c r="P25" s="845"/>
      <c r="Q25" s="846"/>
      <c r="R25" s="845"/>
      <c r="S25" s="846"/>
    </row>
    <row r="26" spans="1:19" ht="12.75">
      <c r="A26" s="862"/>
      <c r="B26" s="863"/>
      <c r="C26" s="908"/>
      <c r="D26" s="909"/>
      <c r="E26" s="908"/>
      <c r="F26" s="909"/>
      <c r="G26" s="908"/>
      <c r="H26" s="909"/>
      <c r="I26" s="871"/>
      <c r="J26" s="872"/>
      <c r="K26" s="873"/>
      <c r="L26" s="845"/>
      <c r="M26" s="846"/>
      <c r="N26" s="845"/>
      <c r="O26" s="846"/>
      <c r="P26" s="845"/>
      <c r="Q26" s="846"/>
      <c r="R26" s="845"/>
      <c r="S26" s="846"/>
    </row>
    <row r="27" spans="1:19" ht="12.75">
      <c r="A27" s="862"/>
      <c r="B27" s="863"/>
      <c r="C27" s="908"/>
      <c r="D27" s="909"/>
      <c r="E27" s="908"/>
      <c r="F27" s="909"/>
      <c r="G27" s="908"/>
      <c r="H27" s="909"/>
      <c r="I27" s="871"/>
      <c r="J27" s="872"/>
      <c r="K27" s="873"/>
      <c r="L27" s="845"/>
      <c r="M27" s="846"/>
      <c r="N27" s="845"/>
      <c r="O27" s="846"/>
      <c r="P27" s="845"/>
      <c r="Q27" s="846"/>
      <c r="R27" s="845"/>
      <c r="S27" s="846"/>
    </row>
    <row r="28" spans="1:19" ht="12.75">
      <c r="A28" s="862"/>
      <c r="B28" s="863"/>
      <c r="C28" s="908"/>
      <c r="D28" s="909"/>
      <c r="E28" s="908"/>
      <c r="F28" s="909"/>
      <c r="G28" s="908"/>
      <c r="H28" s="909"/>
      <c r="I28" s="871"/>
      <c r="J28" s="872"/>
      <c r="K28" s="873"/>
      <c r="L28" s="845"/>
      <c r="M28" s="846"/>
      <c r="N28" s="845"/>
      <c r="O28" s="846"/>
      <c r="P28" s="845"/>
      <c r="Q28" s="846"/>
      <c r="R28" s="845"/>
      <c r="S28" s="846"/>
    </row>
    <row r="29" spans="1:19" ht="12.75">
      <c r="A29" s="862"/>
      <c r="B29" s="863"/>
      <c r="C29" s="908"/>
      <c r="D29" s="909"/>
      <c r="E29" s="908"/>
      <c r="F29" s="909"/>
      <c r="G29" s="908"/>
      <c r="H29" s="909"/>
      <c r="I29" s="871"/>
      <c r="J29" s="872"/>
      <c r="K29" s="873"/>
      <c r="L29" s="845"/>
      <c r="M29" s="846"/>
      <c r="N29" s="845"/>
      <c r="O29" s="846"/>
      <c r="P29" s="845"/>
      <c r="Q29" s="846"/>
      <c r="R29" s="845"/>
      <c r="S29" s="846"/>
    </row>
    <row r="30" spans="1:19" ht="12.75">
      <c r="A30" s="862"/>
      <c r="B30" s="863"/>
      <c r="C30" s="908"/>
      <c r="D30" s="909"/>
      <c r="E30" s="908"/>
      <c r="F30" s="909"/>
      <c r="G30" s="908"/>
      <c r="H30" s="909"/>
      <c r="I30" s="871"/>
      <c r="J30" s="872"/>
      <c r="K30" s="873"/>
      <c r="L30" s="845"/>
      <c r="M30" s="846"/>
      <c r="N30" s="845"/>
      <c r="O30" s="846"/>
      <c r="P30" s="845"/>
      <c r="Q30" s="846"/>
      <c r="R30" s="845"/>
      <c r="S30" s="846"/>
    </row>
    <row r="31" spans="1:19" ht="12.75">
      <c r="A31" s="862"/>
      <c r="B31" s="863"/>
      <c r="C31" s="908"/>
      <c r="D31" s="909"/>
      <c r="E31" s="908"/>
      <c r="F31" s="909"/>
      <c r="G31" s="908"/>
      <c r="H31" s="909"/>
      <c r="I31" s="871"/>
      <c r="J31" s="872"/>
      <c r="K31" s="873"/>
      <c r="L31" s="845"/>
      <c r="M31" s="846"/>
      <c r="N31" s="845"/>
      <c r="O31" s="846"/>
      <c r="P31" s="845"/>
      <c r="Q31" s="846"/>
      <c r="R31" s="845"/>
      <c r="S31" s="846"/>
    </row>
    <row r="32" spans="1:19" ht="12.75">
      <c r="A32" s="862"/>
      <c r="B32" s="863"/>
      <c r="C32" s="908"/>
      <c r="D32" s="909"/>
      <c r="E32" s="908"/>
      <c r="F32" s="909"/>
      <c r="G32" s="908"/>
      <c r="H32" s="909"/>
      <c r="I32" s="871"/>
      <c r="J32" s="872"/>
      <c r="K32" s="873"/>
      <c r="L32" s="845"/>
      <c r="M32" s="846"/>
      <c r="N32" s="845"/>
      <c r="O32" s="846"/>
      <c r="P32" s="845"/>
      <c r="Q32" s="846"/>
      <c r="R32" s="845"/>
      <c r="S32" s="846"/>
    </row>
    <row r="33" spans="1:19" ht="12.75">
      <c r="A33" s="862"/>
      <c r="B33" s="863"/>
      <c r="C33" s="908"/>
      <c r="D33" s="909"/>
      <c r="E33" s="908"/>
      <c r="F33" s="909"/>
      <c r="G33" s="908"/>
      <c r="H33" s="909"/>
      <c r="I33" s="871"/>
      <c r="J33" s="872"/>
      <c r="K33" s="873"/>
      <c r="L33" s="845"/>
      <c r="M33" s="846"/>
      <c r="N33" s="845"/>
      <c r="O33" s="846"/>
      <c r="P33" s="845"/>
      <c r="Q33" s="846"/>
      <c r="R33" s="845"/>
      <c r="S33" s="846"/>
    </row>
    <row r="34" spans="1:19" ht="12.75">
      <c r="A34" s="862"/>
      <c r="B34" s="863"/>
      <c r="C34" s="908"/>
      <c r="D34" s="909"/>
      <c r="E34" s="908"/>
      <c r="F34" s="909"/>
      <c r="G34" s="908"/>
      <c r="H34" s="909"/>
      <c r="I34" s="871"/>
      <c r="J34" s="872"/>
      <c r="K34" s="873"/>
      <c r="L34" s="845"/>
      <c r="M34" s="846"/>
      <c r="N34" s="845"/>
      <c r="O34" s="846"/>
      <c r="P34" s="845"/>
      <c r="Q34" s="846"/>
      <c r="R34" s="845"/>
      <c r="S34" s="846"/>
    </row>
    <row r="35" spans="1:19" ht="12.75">
      <c r="A35" s="862"/>
      <c r="B35" s="863"/>
      <c r="C35" s="908"/>
      <c r="D35" s="909"/>
      <c r="E35" s="908"/>
      <c r="F35" s="909"/>
      <c r="G35" s="908"/>
      <c r="H35" s="909"/>
      <c r="I35" s="871"/>
      <c r="J35" s="872"/>
      <c r="K35" s="873"/>
      <c r="L35" s="845"/>
      <c r="M35" s="846"/>
      <c r="N35" s="845"/>
      <c r="O35" s="846"/>
      <c r="P35" s="845"/>
      <c r="Q35" s="846"/>
      <c r="R35" s="845"/>
      <c r="S35" s="846"/>
    </row>
    <row r="36" spans="1:19" ht="12.75">
      <c r="A36" s="862"/>
      <c r="B36" s="863"/>
      <c r="C36" s="908"/>
      <c r="D36" s="909"/>
      <c r="E36" s="908"/>
      <c r="F36" s="909"/>
      <c r="G36" s="908"/>
      <c r="H36" s="909"/>
      <c r="I36" s="871"/>
      <c r="J36" s="872"/>
      <c r="K36" s="873"/>
      <c r="L36" s="845"/>
      <c r="M36" s="846"/>
      <c r="N36" s="845"/>
      <c r="O36" s="846"/>
      <c r="P36" s="845"/>
      <c r="Q36" s="846"/>
      <c r="R36" s="845"/>
      <c r="S36" s="846"/>
    </row>
    <row r="37" spans="1:19" ht="12.75">
      <c r="A37" s="862"/>
      <c r="B37" s="863"/>
      <c r="C37" s="908"/>
      <c r="D37" s="909"/>
      <c r="E37" s="908"/>
      <c r="F37" s="909"/>
      <c r="G37" s="908"/>
      <c r="H37" s="909"/>
      <c r="I37" s="871"/>
      <c r="J37" s="872"/>
      <c r="K37" s="873"/>
      <c r="L37" s="845"/>
      <c r="M37" s="846"/>
      <c r="N37" s="845"/>
      <c r="O37" s="846"/>
      <c r="P37" s="845"/>
      <c r="Q37" s="846"/>
      <c r="R37" s="845"/>
      <c r="S37" s="846"/>
    </row>
    <row r="38" spans="1:19" ht="12.75">
      <c r="A38" s="862"/>
      <c r="B38" s="863"/>
      <c r="C38" s="908"/>
      <c r="D38" s="909"/>
      <c r="E38" s="908"/>
      <c r="F38" s="909"/>
      <c r="G38" s="908"/>
      <c r="H38" s="909"/>
      <c r="I38" s="871"/>
      <c r="J38" s="872"/>
      <c r="K38" s="873"/>
      <c r="L38" s="845"/>
      <c r="M38" s="846"/>
      <c r="N38" s="845"/>
      <c r="O38" s="846"/>
      <c r="P38" s="845"/>
      <c r="Q38" s="846"/>
      <c r="R38" s="845"/>
      <c r="S38" s="846"/>
    </row>
    <row r="39" spans="1:19" ht="12.75">
      <c r="A39" s="862"/>
      <c r="B39" s="863"/>
      <c r="C39" s="908"/>
      <c r="D39" s="909"/>
      <c r="E39" s="908"/>
      <c r="F39" s="909"/>
      <c r="G39" s="908"/>
      <c r="H39" s="909"/>
      <c r="I39" s="871"/>
      <c r="J39" s="872"/>
      <c r="K39" s="873"/>
      <c r="L39" s="845"/>
      <c r="M39" s="846"/>
      <c r="N39" s="845"/>
      <c r="O39" s="846"/>
      <c r="P39" s="845"/>
      <c r="Q39" s="846"/>
      <c r="R39" s="845"/>
      <c r="S39" s="846"/>
    </row>
    <row r="40" spans="1:19" ht="12.75">
      <c r="A40" s="862"/>
      <c r="B40" s="863"/>
      <c r="C40" s="908"/>
      <c r="D40" s="909"/>
      <c r="E40" s="908"/>
      <c r="F40" s="909"/>
      <c r="G40" s="908"/>
      <c r="H40" s="909"/>
      <c r="I40" s="871"/>
      <c r="J40" s="872"/>
      <c r="K40" s="873"/>
      <c r="L40" s="845"/>
      <c r="M40" s="846"/>
      <c r="N40" s="845"/>
      <c r="O40" s="846"/>
      <c r="P40" s="845"/>
      <c r="Q40" s="846"/>
      <c r="R40" s="845"/>
      <c r="S40" s="846"/>
    </row>
    <row r="41" spans="1:19" ht="12.75">
      <c r="A41" s="862"/>
      <c r="B41" s="863"/>
      <c r="C41" s="908"/>
      <c r="D41" s="909"/>
      <c r="E41" s="908"/>
      <c r="F41" s="909"/>
      <c r="G41" s="908"/>
      <c r="H41" s="909"/>
      <c r="I41" s="871"/>
      <c r="J41" s="872"/>
      <c r="K41" s="873"/>
      <c r="L41" s="845"/>
      <c r="M41" s="846"/>
      <c r="N41" s="845"/>
      <c r="O41" s="846"/>
      <c r="P41" s="845"/>
      <c r="Q41" s="846"/>
      <c r="R41" s="845"/>
      <c r="S41" s="846"/>
    </row>
    <row r="42" spans="1:19" ht="12.75">
      <c r="A42" s="862"/>
      <c r="B42" s="863"/>
      <c r="C42" s="908"/>
      <c r="D42" s="909"/>
      <c r="E42" s="908"/>
      <c r="F42" s="909"/>
      <c r="G42" s="908"/>
      <c r="H42" s="909"/>
      <c r="I42" s="871"/>
      <c r="J42" s="872"/>
      <c r="K42" s="873"/>
      <c r="L42" s="845"/>
      <c r="M42" s="846"/>
      <c r="N42" s="845"/>
      <c r="O42" s="846"/>
      <c r="P42" s="845"/>
      <c r="Q42" s="846"/>
      <c r="R42" s="845"/>
      <c r="S42" s="846"/>
    </row>
    <row r="43" spans="1:19" ht="12.75">
      <c r="A43" s="862"/>
      <c r="B43" s="863"/>
      <c r="C43" s="908"/>
      <c r="D43" s="909"/>
      <c r="E43" s="908"/>
      <c r="F43" s="909"/>
      <c r="G43" s="908"/>
      <c r="H43" s="909"/>
      <c r="I43" s="871"/>
      <c r="J43" s="872"/>
      <c r="K43" s="873"/>
      <c r="L43" s="845"/>
      <c r="M43" s="846"/>
      <c r="N43" s="845"/>
      <c r="O43" s="846"/>
      <c r="P43" s="845"/>
      <c r="Q43" s="846"/>
      <c r="R43" s="845"/>
      <c r="S43" s="846"/>
    </row>
    <row r="44" spans="1:19" ht="12.75">
      <c r="A44" s="862"/>
      <c r="B44" s="863"/>
      <c r="C44" s="908"/>
      <c r="D44" s="909"/>
      <c r="E44" s="908"/>
      <c r="F44" s="909"/>
      <c r="G44" s="908"/>
      <c r="H44" s="909"/>
      <c r="I44" s="871"/>
      <c r="J44" s="872"/>
      <c r="K44" s="873"/>
      <c r="L44" s="845"/>
      <c r="M44" s="846"/>
      <c r="N44" s="845"/>
      <c r="O44" s="846"/>
      <c r="P44" s="845"/>
      <c r="Q44" s="846"/>
      <c r="R44" s="845"/>
      <c r="S44" s="846"/>
    </row>
    <row r="45" spans="1:19" ht="12.75">
      <c r="A45" s="862"/>
      <c r="B45" s="863"/>
      <c r="C45" s="908"/>
      <c r="D45" s="909"/>
      <c r="E45" s="908"/>
      <c r="F45" s="909"/>
      <c r="G45" s="908"/>
      <c r="H45" s="909"/>
      <c r="I45" s="871"/>
      <c r="J45" s="872"/>
      <c r="K45" s="873"/>
      <c r="L45" s="845"/>
      <c r="M45" s="846"/>
      <c r="N45" s="845"/>
      <c r="O45" s="846"/>
      <c r="P45" s="845"/>
      <c r="Q45" s="846"/>
      <c r="R45" s="845"/>
      <c r="S45" s="846"/>
    </row>
    <row r="46" spans="1:19" ht="12.75">
      <c r="A46" s="862"/>
      <c r="B46" s="863"/>
      <c r="C46" s="908"/>
      <c r="D46" s="909"/>
      <c r="E46" s="908"/>
      <c r="F46" s="909"/>
      <c r="G46" s="908"/>
      <c r="H46" s="909"/>
      <c r="I46" s="871"/>
      <c r="J46" s="872"/>
      <c r="K46" s="873"/>
      <c r="L46" s="845"/>
      <c r="M46" s="846"/>
      <c r="N46" s="845"/>
      <c r="O46" s="846"/>
      <c r="P46" s="845"/>
      <c r="Q46" s="846"/>
      <c r="R46" s="845"/>
      <c r="S46" s="846"/>
    </row>
    <row r="47" spans="1:19" ht="12.75">
      <c r="A47" s="862"/>
      <c r="B47" s="863"/>
      <c r="C47" s="908"/>
      <c r="D47" s="909"/>
      <c r="E47" s="908"/>
      <c r="F47" s="909"/>
      <c r="G47" s="908"/>
      <c r="H47" s="909"/>
      <c r="I47" s="871"/>
      <c r="J47" s="872"/>
      <c r="K47" s="873"/>
      <c r="L47" s="845"/>
      <c r="M47" s="846"/>
      <c r="N47" s="845"/>
      <c r="O47" s="846"/>
      <c r="P47" s="845"/>
      <c r="Q47" s="846"/>
      <c r="R47" s="845"/>
      <c r="S47" s="846"/>
    </row>
    <row r="48" spans="1:19" ht="12.75">
      <c r="A48" s="862"/>
      <c r="B48" s="863"/>
      <c r="C48" s="908"/>
      <c r="D48" s="909"/>
      <c r="E48" s="908"/>
      <c r="F48" s="909"/>
      <c r="G48" s="908"/>
      <c r="H48" s="909"/>
      <c r="I48" s="871"/>
      <c r="J48" s="872"/>
      <c r="K48" s="873"/>
      <c r="L48" s="845"/>
      <c r="M48" s="846"/>
      <c r="N48" s="845"/>
      <c r="O48" s="846"/>
      <c r="P48" s="845"/>
      <c r="Q48" s="846"/>
      <c r="R48" s="845"/>
      <c r="S48" s="846"/>
    </row>
    <row r="49" spans="1:19" ht="12.75">
      <c r="A49" s="862"/>
      <c r="B49" s="863"/>
      <c r="C49" s="908"/>
      <c r="D49" s="909"/>
      <c r="E49" s="908"/>
      <c r="F49" s="909"/>
      <c r="G49" s="908"/>
      <c r="H49" s="909"/>
      <c r="I49" s="871"/>
      <c r="J49" s="872"/>
      <c r="K49" s="873"/>
      <c r="L49" s="845"/>
      <c r="M49" s="846"/>
      <c r="N49" s="845"/>
      <c r="O49" s="846"/>
      <c r="P49" s="845"/>
      <c r="Q49" s="846"/>
      <c r="R49" s="845"/>
      <c r="S49" s="846"/>
    </row>
    <row r="50" spans="1:19" ht="12.75">
      <c r="A50" s="862"/>
      <c r="B50" s="863"/>
      <c r="C50" s="908"/>
      <c r="D50" s="909"/>
      <c r="E50" s="908"/>
      <c r="F50" s="909"/>
      <c r="G50" s="908"/>
      <c r="H50" s="909"/>
      <c r="I50" s="871"/>
      <c r="J50" s="872"/>
      <c r="K50" s="873"/>
      <c r="L50" s="845"/>
      <c r="M50" s="846"/>
      <c r="N50" s="845"/>
      <c r="O50" s="846"/>
      <c r="P50" s="845"/>
      <c r="Q50" s="846"/>
      <c r="R50" s="845"/>
      <c r="S50" s="846"/>
    </row>
    <row r="51" spans="1:19" ht="12.75">
      <c r="A51" s="862"/>
      <c r="B51" s="863"/>
      <c r="C51" s="908"/>
      <c r="D51" s="909"/>
      <c r="E51" s="908"/>
      <c r="F51" s="909"/>
      <c r="G51" s="908"/>
      <c r="H51" s="909"/>
      <c r="I51" s="871"/>
      <c r="J51" s="872"/>
      <c r="K51" s="873"/>
      <c r="L51" s="845"/>
      <c r="M51" s="846"/>
      <c r="N51" s="845"/>
      <c r="O51" s="846"/>
      <c r="P51" s="845"/>
      <c r="Q51" s="846"/>
      <c r="R51" s="845"/>
      <c r="S51" s="846"/>
    </row>
    <row r="52" spans="1:19" ht="12.75">
      <c r="A52" s="862"/>
      <c r="B52" s="863"/>
      <c r="C52" s="908"/>
      <c r="D52" s="909"/>
      <c r="E52" s="908"/>
      <c r="F52" s="909"/>
      <c r="G52" s="908"/>
      <c r="H52" s="909"/>
      <c r="I52" s="871"/>
      <c r="J52" s="872"/>
      <c r="K52" s="873"/>
      <c r="L52" s="845"/>
      <c r="M52" s="846"/>
      <c r="N52" s="845"/>
      <c r="O52" s="846"/>
      <c r="P52" s="845"/>
      <c r="Q52" s="846"/>
      <c r="R52" s="845"/>
      <c r="S52" s="846"/>
    </row>
    <row r="53" spans="1:19" ht="12.75">
      <c r="A53" s="862"/>
      <c r="B53" s="863"/>
      <c r="C53" s="908"/>
      <c r="D53" s="909"/>
      <c r="E53" s="908"/>
      <c r="F53" s="909"/>
      <c r="G53" s="908"/>
      <c r="H53" s="909"/>
      <c r="I53" s="871"/>
      <c r="J53" s="872"/>
      <c r="K53" s="873"/>
      <c r="L53" s="845"/>
      <c r="M53" s="846"/>
      <c r="N53" s="845"/>
      <c r="O53" s="846"/>
      <c r="P53" s="845"/>
      <c r="Q53" s="846"/>
      <c r="R53" s="845"/>
      <c r="S53" s="846"/>
    </row>
    <row r="54" spans="1:19" ht="12.75">
      <c r="A54" s="862"/>
      <c r="B54" s="863"/>
      <c r="C54" s="908"/>
      <c r="D54" s="909"/>
      <c r="E54" s="908"/>
      <c r="F54" s="909"/>
      <c r="G54" s="908"/>
      <c r="H54" s="909"/>
      <c r="I54" s="871"/>
      <c r="J54" s="872"/>
      <c r="K54" s="873"/>
      <c r="L54" s="845"/>
      <c r="M54" s="846"/>
      <c r="N54" s="845"/>
      <c r="O54" s="846"/>
      <c r="P54" s="845"/>
      <c r="Q54" s="846"/>
      <c r="R54" s="845"/>
      <c r="S54" s="846"/>
    </row>
    <row r="55" spans="1:19" ht="12.75">
      <c r="A55" s="862"/>
      <c r="B55" s="863"/>
      <c r="C55" s="908"/>
      <c r="D55" s="909"/>
      <c r="E55" s="908"/>
      <c r="F55" s="909"/>
      <c r="G55" s="908"/>
      <c r="H55" s="909"/>
      <c r="I55" s="871"/>
      <c r="J55" s="872"/>
      <c r="K55" s="873"/>
      <c r="L55" s="845"/>
      <c r="M55" s="846"/>
      <c r="N55" s="845"/>
      <c r="O55" s="846"/>
      <c r="P55" s="845"/>
      <c r="Q55" s="846"/>
      <c r="R55" s="845"/>
      <c r="S55" s="846"/>
    </row>
    <row r="56" spans="1:19" ht="12.75">
      <c r="A56" s="862"/>
      <c r="B56" s="863"/>
      <c r="C56" s="908"/>
      <c r="D56" s="909"/>
      <c r="E56" s="908"/>
      <c r="F56" s="909"/>
      <c r="G56" s="908"/>
      <c r="H56" s="909"/>
      <c r="I56" s="871"/>
      <c r="J56" s="872"/>
      <c r="K56" s="873"/>
      <c r="L56" s="845"/>
      <c r="M56" s="846"/>
      <c r="N56" s="845"/>
      <c r="O56" s="846"/>
      <c r="P56" s="845"/>
      <c r="Q56" s="846"/>
      <c r="R56" s="845"/>
      <c r="S56" s="846"/>
    </row>
    <row r="57" spans="1:19" ht="12.75">
      <c r="A57" s="862"/>
      <c r="B57" s="863"/>
      <c r="C57" s="908"/>
      <c r="D57" s="909"/>
      <c r="E57" s="908"/>
      <c r="F57" s="909"/>
      <c r="G57" s="908"/>
      <c r="H57" s="909"/>
      <c r="I57" s="871"/>
      <c r="J57" s="872"/>
      <c r="K57" s="873"/>
      <c r="L57" s="845"/>
      <c r="M57" s="846"/>
      <c r="N57" s="845"/>
      <c r="O57" s="846"/>
      <c r="P57" s="845"/>
      <c r="Q57" s="846"/>
      <c r="R57" s="845"/>
      <c r="S57" s="846"/>
    </row>
    <row r="58" spans="1:19" ht="12.75">
      <c r="A58" s="862"/>
      <c r="B58" s="863"/>
      <c r="C58" s="908"/>
      <c r="D58" s="909"/>
      <c r="E58" s="908"/>
      <c r="F58" s="909"/>
      <c r="G58" s="908"/>
      <c r="H58" s="909"/>
      <c r="I58" s="871"/>
      <c r="J58" s="872"/>
      <c r="K58" s="873"/>
      <c r="L58" s="845"/>
      <c r="M58" s="846"/>
      <c r="N58" s="845"/>
      <c r="O58" s="846"/>
      <c r="P58" s="845"/>
      <c r="Q58" s="846"/>
      <c r="R58" s="845"/>
      <c r="S58" s="846"/>
    </row>
    <row r="59" spans="1:19" ht="12.75">
      <c r="A59" s="862"/>
      <c r="B59" s="863"/>
      <c r="C59" s="908"/>
      <c r="D59" s="909"/>
      <c r="E59" s="908"/>
      <c r="F59" s="909"/>
      <c r="G59" s="908"/>
      <c r="H59" s="909"/>
      <c r="I59" s="871"/>
      <c r="J59" s="872"/>
      <c r="K59" s="873"/>
      <c r="L59" s="845"/>
      <c r="M59" s="846"/>
      <c r="N59" s="845"/>
      <c r="O59" s="846"/>
      <c r="P59" s="845"/>
      <c r="Q59" s="846"/>
      <c r="R59" s="845"/>
      <c r="S59" s="846"/>
    </row>
    <row r="60" spans="1:19" ht="12.75">
      <c r="A60" s="862"/>
      <c r="B60" s="863"/>
      <c r="C60" s="908"/>
      <c r="D60" s="909"/>
      <c r="E60" s="908"/>
      <c r="F60" s="909"/>
      <c r="G60" s="908"/>
      <c r="H60" s="909"/>
      <c r="I60" s="871"/>
      <c r="J60" s="872"/>
      <c r="K60" s="873"/>
      <c r="L60" s="845"/>
      <c r="M60" s="846"/>
      <c r="N60" s="845"/>
      <c r="O60" s="846"/>
      <c r="P60" s="845"/>
      <c r="Q60" s="846"/>
      <c r="R60" s="845"/>
      <c r="S60" s="846"/>
    </row>
    <row r="61" spans="1:19" ht="12.75">
      <c r="A61" s="862"/>
      <c r="B61" s="863"/>
      <c r="C61" s="908"/>
      <c r="D61" s="909"/>
      <c r="E61" s="908"/>
      <c r="F61" s="909"/>
      <c r="G61" s="908"/>
      <c r="H61" s="909"/>
      <c r="I61" s="871"/>
      <c r="J61" s="872"/>
      <c r="K61" s="873"/>
      <c r="L61" s="845"/>
      <c r="M61" s="846"/>
      <c r="N61" s="845"/>
      <c r="O61" s="846"/>
      <c r="P61" s="845"/>
      <c r="Q61" s="846"/>
      <c r="R61" s="845"/>
      <c r="S61" s="846"/>
    </row>
    <row r="62" spans="1:19" ht="12.75">
      <c r="A62" s="862"/>
      <c r="B62" s="863"/>
      <c r="C62" s="908"/>
      <c r="D62" s="909"/>
      <c r="E62" s="908"/>
      <c r="F62" s="909"/>
      <c r="G62" s="908"/>
      <c r="H62" s="909"/>
      <c r="I62" s="871"/>
      <c r="J62" s="872"/>
      <c r="K62" s="873"/>
      <c r="L62" s="845"/>
      <c r="M62" s="846"/>
      <c r="N62" s="845"/>
      <c r="O62" s="846"/>
      <c r="P62" s="845"/>
      <c r="Q62" s="846"/>
      <c r="R62" s="845"/>
      <c r="S62" s="846"/>
    </row>
    <row r="63" spans="1:19" ht="12.75">
      <c r="A63" s="862"/>
      <c r="B63" s="863"/>
      <c r="C63" s="908"/>
      <c r="D63" s="909"/>
      <c r="E63" s="908"/>
      <c r="F63" s="909"/>
      <c r="G63" s="908"/>
      <c r="H63" s="909"/>
      <c r="I63" s="871"/>
      <c r="J63" s="872"/>
      <c r="K63" s="873"/>
      <c r="L63" s="845"/>
      <c r="M63" s="846"/>
      <c r="N63" s="845"/>
      <c r="O63" s="846"/>
      <c r="P63" s="845"/>
      <c r="Q63" s="846"/>
      <c r="R63" s="845"/>
      <c r="S63" s="846"/>
    </row>
    <row r="64" spans="1:19" ht="12.75">
      <c r="A64" s="862"/>
      <c r="B64" s="863"/>
      <c r="C64" s="908"/>
      <c r="D64" s="909"/>
      <c r="E64" s="908"/>
      <c r="F64" s="909"/>
      <c r="G64" s="908"/>
      <c r="H64" s="909"/>
      <c r="I64" s="871"/>
      <c r="J64" s="872"/>
      <c r="K64" s="873"/>
      <c r="L64" s="845"/>
      <c r="M64" s="846"/>
      <c r="N64" s="845"/>
      <c r="O64" s="846"/>
      <c r="P64" s="845"/>
      <c r="Q64" s="846"/>
      <c r="R64" s="845"/>
      <c r="S64" s="846"/>
    </row>
    <row r="65" spans="1:19" ht="12.75">
      <c r="A65" s="862"/>
      <c r="B65" s="863"/>
      <c r="C65" s="908"/>
      <c r="D65" s="909"/>
      <c r="E65" s="908"/>
      <c r="F65" s="909"/>
      <c r="G65" s="908"/>
      <c r="H65" s="909"/>
      <c r="I65" s="871"/>
      <c r="J65" s="872"/>
      <c r="K65" s="873"/>
      <c r="L65" s="845"/>
      <c r="M65" s="846"/>
      <c r="N65" s="845"/>
      <c r="O65" s="846"/>
      <c r="P65" s="845"/>
      <c r="Q65" s="846"/>
      <c r="R65" s="845"/>
      <c r="S65" s="846"/>
    </row>
    <row r="66" spans="1:19" ht="12.75">
      <c r="A66" s="862"/>
      <c r="B66" s="863"/>
      <c r="C66" s="908"/>
      <c r="D66" s="909"/>
      <c r="E66" s="908"/>
      <c r="F66" s="909"/>
      <c r="G66" s="908"/>
      <c r="H66" s="909"/>
      <c r="I66" s="871"/>
      <c r="J66" s="872"/>
      <c r="K66" s="873"/>
      <c r="L66" s="845"/>
      <c r="M66" s="846"/>
      <c r="N66" s="845"/>
      <c r="O66" s="846"/>
      <c r="P66" s="845"/>
      <c r="Q66" s="846"/>
      <c r="R66" s="845"/>
      <c r="S66" s="846"/>
    </row>
    <row r="67" spans="1:19" ht="12.75">
      <c r="A67" s="862"/>
      <c r="B67" s="863"/>
      <c r="C67" s="908"/>
      <c r="D67" s="909"/>
      <c r="E67" s="908"/>
      <c r="F67" s="909"/>
      <c r="G67" s="908"/>
      <c r="H67" s="909"/>
      <c r="I67" s="871"/>
      <c r="J67" s="872"/>
      <c r="K67" s="873"/>
      <c r="L67" s="845"/>
      <c r="M67" s="846"/>
      <c r="N67" s="845"/>
      <c r="O67" s="846"/>
      <c r="P67" s="845"/>
      <c r="Q67" s="846"/>
      <c r="R67" s="845"/>
      <c r="S67" s="846"/>
    </row>
    <row r="68" spans="1:19" ht="12.75">
      <c r="A68" s="862"/>
      <c r="B68" s="863"/>
      <c r="C68" s="908"/>
      <c r="D68" s="909"/>
      <c r="E68" s="908"/>
      <c r="F68" s="909"/>
      <c r="G68" s="908"/>
      <c r="H68" s="909"/>
      <c r="I68" s="871"/>
      <c r="J68" s="872"/>
      <c r="K68" s="873"/>
      <c r="L68" s="845"/>
      <c r="M68" s="846"/>
      <c r="N68" s="845"/>
      <c r="O68" s="846"/>
      <c r="P68" s="845"/>
      <c r="Q68" s="846"/>
      <c r="R68" s="845"/>
      <c r="S68" s="846"/>
    </row>
    <row r="69" spans="1:19" ht="12.75">
      <c r="A69" s="862"/>
      <c r="B69" s="863"/>
      <c r="C69" s="908"/>
      <c r="D69" s="909"/>
      <c r="E69" s="908"/>
      <c r="F69" s="909"/>
      <c r="G69" s="908"/>
      <c r="H69" s="909"/>
      <c r="I69" s="871"/>
      <c r="J69" s="872"/>
      <c r="K69" s="873"/>
      <c r="L69" s="845"/>
      <c r="M69" s="846"/>
      <c r="N69" s="845"/>
      <c r="O69" s="846"/>
      <c r="P69" s="845"/>
      <c r="Q69" s="846"/>
      <c r="R69" s="845"/>
      <c r="S69" s="846"/>
    </row>
    <row r="70" spans="1:19" ht="12.75">
      <c r="A70" s="862"/>
      <c r="B70" s="863"/>
      <c r="C70" s="908"/>
      <c r="D70" s="909"/>
      <c r="E70" s="908"/>
      <c r="F70" s="909"/>
      <c r="G70" s="908"/>
      <c r="H70" s="909"/>
      <c r="I70" s="871"/>
      <c r="J70" s="872"/>
      <c r="K70" s="873"/>
      <c r="L70" s="845"/>
      <c r="M70" s="846"/>
      <c r="N70" s="845"/>
      <c r="O70" s="846"/>
      <c r="P70" s="845"/>
      <c r="Q70" s="846"/>
      <c r="R70" s="845"/>
      <c r="S70" s="846"/>
    </row>
    <row r="71" spans="1:19" ht="12.75">
      <c r="A71" s="862"/>
      <c r="B71" s="863"/>
      <c r="C71" s="908"/>
      <c r="D71" s="909"/>
      <c r="E71" s="908"/>
      <c r="F71" s="909"/>
      <c r="G71" s="908"/>
      <c r="H71" s="909"/>
      <c r="I71" s="871"/>
      <c r="J71" s="872"/>
      <c r="K71" s="873"/>
      <c r="L71" s="845"/>
      <c r="M71" s="846"/>
      <c r="N71" s="845"/>
      <c r="O71" s="846"/>
      <c r="P71" s="845"/>
      <c r="Q71" s="846"/>
      <c r="R71" s="845"/>
      <c r="S71" s="846"/>
    </row>
    <row r="72" spans="1:19" ht="12.75">
      <c r="A72" s="862"/>
      <c r="B72" s="863"/>
      <c r="C72" s="908"/>
      <c r="D72" s="909"/>
      <c r="E72" s="908"/>
      <c r="F72" s="909"/>
      <c r="G72" s="908"/>
      <c r="H72" s="909"/>
      <c r="I72" s="871"/>
      <c r="J72" s="872"/>
      <c r="K72" s="873"/>
      <c r="L72" s="845"/>
      <c r="M72" s="846"/>
      <c r="N72" s="845"/>
      <c r="O72" s="846"/>
      <c r="P72" s="845"/>
      <c r="Q72" s="846"/>
      <c r="R72" s="845"/>
      <c r="S72" s="846"/>
    </row>
    <row r="73" spans="1:19" ht="12.75">
      <c r="A73" s="862"/>
      <c r="B73" s="863"/>
      <c r="C73" s="908"/>
      <c r="D73" s="909"/>
      <c r="E73" s="908"/>
      <c r="F73" s="909"/>
      <c r="G73" s="908"/>
      <c r="H73" s="909"/>
      <c r="I73" s="871"/>
      <c r="J73" s="872"/>
      <c r="K73" s="873"/>
      <c r="L73" s="845"/>
      <c r="M73" s="846"/>
      <c r="N73" s="845"/>
      <c r="O73" s="846"/>
      <c r="P73" s="845"/>
      <c r="Q73" s="846"/>
      <c r="R73" s="845"/>
      <c r="S73" s="846"/>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C7:D8"/>
    <mergeCell ref="I7:K8"/>
    <mergeCell ref="L7:M8"/>
    <mergeCell ref="N7:O8"/>
    <mergeCell ref="P7:Q8"/>
    <mergeCell ref="A10:B10"/>
    <mergeCell ref="C10:D10"/>
    <mergeCell ref="I10:K10"/>
    <mergeCell ref="R7:S8"/>
    <mergeCell ref="A9:B9"/>
    <mergeCell ref="C9:D9"/>
    <mergeCell ref="I9:K9"/>
    <mergeCell ref="L9:M9"/>
    <mergeCell ref="N9:O9"/>
    <mergeCell ref="P9:Q9"/>
    <mergeCell ref="L10:M10"/>
    <mergeCell ref="N10:O10"/>
    <mergeCell ref="P10:Q10"/>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A69:B69"/>
    <mergeCell ref="C69:D69"/>
    <mergeCell ref="I69:K69"/>
    <mergeCell ref="E69:F69"/>
    <mergeCell ref="G69:H69"/>
    <mergeCell ref="L69:M69"/>
    <mergeCell ref="N69:O69"/>
    <mergeCell ref="P69:Q69"/>
    <mergeCell ref="R69:S69"/>
    <mergeCell ref="A70:B70"/>
    <mergeCell ref="C70:D70"/>
    <mergeCell ref="I70:K70"/>
    <mergeCell ref="E70:F70"/>
    <mergeCell ref="G70:H70"/>
    <mergeCell ref="L70:M70"/>
    <mergeCell ref="N70:O70"/>
    <mergeCell ref="P70:Q70"/>
    <mergeCell ref="R70:S70"/>
    <mergeCell ref="A71:B71"/>
    <mergeCell ref="C71:D71"/>
    <mergeCell ref="I71:K71"/>
    <mergeCell ref="E71:F71"/>
    <mergeCell ref="G71:H71"/>
    <mergeCell ref="L71:M71"/>
    <mergeCell ref="N71:O71"/>
    <mergeCell ref="P71:Q71"/>
    <mergeCell ref="R71:S71"/>
    <mergeCell ref="A72:B72"/>
    <mergeCell ref="C72:D72"/>
    <mergeCell ref="I72:K72"/>
    <mergeCell ref="E72:F72"/>
    <mergeCell ref="G72:H72"/>
    <mergeCell ref="L72:M72"/>
    <mergeCell ref="N72:O72"/>
    <mergeCell ref="P72:Q72"/>
    <mergeCell ref="R72:S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workbookViewId="0" topLeftCell="A1">
      <selection activeCell="E7" sqref="E7:E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23" t="s">
        <v>638</v>
      </c>
      <c r="B1" s="723"/>
      <c r="C1" s="723"/>
      <c r="D1" s="723"/>
      <c r="E1" s="723"/>
    </row>
    <row r="2" spans="1:5" ht="15.75">
      <c r="A2" s="724" t="s">
        <v>353</v>
      </c>
      <c r="B2" s="725"/>
      <c r="C2" s="733"/>
      <c r="D2" s="835"/>
      <c r="E2" s="836"/>
    </row>
    <row r="3" spans="1:5" ht="39" customHeight="1">
      <c r="A3" s="913" t="s">
        <v>354</v>
      </c>
      <c r="B3" s="914"/>
      <c r="C3" s="733"/>
      <c r="D3" s="835"/>
      <c r="E3" s="836"/>
    </row>
    <row r="4" spans="1:5" ht="15.75">
      <c r="A4" s="724" t="s">
        <v>521</v>
      </c>
      <c r="B4" s="725"/>
      <c r="C4" s="661" t="str">
        <f>IF(ISBLANK(Ročná_správa!B12),"  ",Ročná_správa!B12)</f>
        <v>STP akciová spoločnosť Michalovce</v>
      </c>
      <c r="D4" s="726"/>
      <c r="E4" s="727"/>
    </row>
    <row r="5" spans="1:5" ht="15.75">
      <c r="A5" s="724" t="s">
        <v>265</v>
      </c>
      <c r="B5" s="730"/>
      <c r="C5" s="661" t="str">
        <f>IF(ISBLANK(Ročná_správa!E6),"  ",Ročná_správa!E6)</f>
        <v>31650058</v>
      </c>
      <c r="D5" s="736"/>
      <c r="E5" s="737"/>
    </row>
    <row r="6" spans="1:5" ht="12.75">
      <c r="A6" s="55"/>
      <c r="B6" s="56"/>
      <c r="C6" s="57"/>
      <c r="D6" s="55"/>
      <c r="E6" s="55"/>
    </row>
    <row r="7" spans="1:5" ht="12.75">
      <c r="A7" s="837" t="s">
        <v>486</v>
      </c>
      <c r="B7" s="910"/>
      <c r="C7" s="731" t="s">
        <v>664</v>
      </c>
      <c r="D7" s="843" t="s">
        <v>488</v>
      </c>
      <c r="E7" s="843" t="s">
        <v>284</v>
      </c>
    </row>
    <row r="8" spans="1:5" ht="12.75">
      <c r="A8" s="839"/>
      <c r="B8" s="911"/>
      <c r="C8" s="731"/>
      <c r="D8" s="912"/>
      <c r="E8" s="912" t="s">
        <v>142</v>
      </c>
    </row>
    <row r="9" spans="1:5" ht="12.75">
      <c r="A9" s="841"/>
      <c r="B9" s="842"/>
      <c r="C9" s="142"/>
      <c r="D9" s="172"/>
      <c r="E9" s="172"/>
    </row>
    <row r="10" spans="1:5" ht="12.75">
      <c r="A10" s="841"/>
      <c r="B10" s="842"/>
      <c r="C10" s="142"/>
      <c r="D10" s="1"/>
      <c r="E10" s="1"/>
    </row>
    <row r="11" spans="1:5" ht="12.75">
      <c r="A11" s="841"/>
      <c r="B11" s="842"/>
      <c r="C11" s="142"/>
      <c r="D11" s="172"/>
      <c r="E11" s="172"/>
    </row>
    <row r="12" spans="1:5" ht="12.75">
      <c r="A12" s="841"/>
      <c r="B12" s="842"/>
      <c r="C12" s="142"/>
      <c r="D12" s="172"/>
      <c r="E12" s="172"/>
    </row>
    <row r="13" spans="1:5" ht="12.75">
      <c r="A13" s="841"/>
      <c r="B13" s="842"/>
      <c r="C13" s="142"/>
      <c r="D13" s="1"/>
      <c r="E13" s="1"/>
    </row>
    <row r="14" spans="1:5" ht="12.75">
      <c r="A14" s="841"/>
      <c r="B14" s="842"/>
      <c r="C14" s="142"/>
      <c r="D14" s="1"/>
      <c r="E14" s="1"/>
    </row>
    <row r="15" spans="1:5" ht="12.75">
      <c r="A15" s="841"/>
      <c r="B15" s="842"/>
      <c r="C15" s="142"/>
      <c r="D15" s="1"/>
      <c r="E15" s="1"/>
    </row>
    <row r="16" spans="1:5" ht="12.75">
      <c r="A16" s="841"/>
      <c r="B16" s="842"/>
      <c r="C16" s="142"/>
      <c r="D16" s="1"/>
      <c r="E16" s="1"/>
    </row>
    <row r="17" spans="1:5" ht="12.75">
      <c r="A17" s="841"/>
      <c r="B17" s="842"/>
      <c r="C17" s="142"/>
      <c r="D17" s="1"/>
      <c r="E17" s="1"/>
    </row>
    <row r="18" spans="1:5" ht="12.75">
      <c r="A18" s="841"/>
      <c r="B18" s="842"/>
      <c r="C18" s="142"/>
      <c r="D18" s="1"/>
      <c r="E18" s="1"/>
    </row>
    <row r="19" spans="1:5" ht="12.75">
      <c r="A19" s="841"/>
      <c r="B19" s="842"/>
      <c r="C19" s="142"/>
      <c r="D19" s="1"/>
      <c r="E19" s="1"/>
    </row>
    <row r="20" spans="1:5" ht="12.75">
      <c r="A20" s="841"/>
      <c r="B20" s="842"/>
      <c r="C20" s="142"/>
      <c r="D20" s="1"/>
      <c r="E20" s="1"/>
    </row>
    <row r="21" spans="1:5" ht="12.75">
      <c r="A21" s="841"/>
      <c r="B21" s="842"/>
      <c r="C21" s="142"/>
      <c r="D21" s="172"/>
      <c r="E21" s="172"/>
    </row>
    <row r="22" spans="1:5" ht="12.75">
      <c r="A22" s="841"/>
      <c r="B22" s="842"/>
      <c r="C22" s="142"/>
      <c r="D22" s="1"/>
      <c r="E22" s="1"/>
    </row>
    <row r="23" spans="1:5" ht="12.75">
      <c r="A23" s="841"/>
      <c r="B23" s="842"/>
      <c r="C23" s="142"/>
      <c r="D23" s="1"/>
      <c r="E23" s="1"/>
    </row>
    <row r="24" spans="1:5" ht="12.75">
      <c r="A24" s="841"/>
      <c r="B24" s="842"/>
      <c r="C24" s="142"/>
      <c r="D24" s="1"/>
      <c r="E24" s="1"/>
    </row>
    <row r="25" spans="1:5" ht="12.75">
      <c r="A25" s="841"/>
      <c r="B25" s="842"/>
      <c r="C25" s="142"/>
      <c r="D25" s="1"/>
      <c r="E25" s="1"/>
    </row>
    <row r="26" spans="1:5" ht="12.75">
      <c r="A26" s="841"/>
      <c r="B26" s="842"/>
      <c r="C26" s="142"/>
      <c r="D26" s="1"/>
      <c r="E26" s="1"/>
    </row>
    <row r="27" spans="1:5" ht="12.75">
      <c r="A27" s="841"/>
      <c r="B27" s="842"/>
      <c r="C27" s="142"/>
      <c r="D27" s="1"/>
      <c r="E27" s="1"/>
    </row>
    <row r="28" spans="1:5" ht="12.75">
      <c r="A28" s="841"/>
      <c r="B28" s="842"/>
      <c r="C28" s="142"/>
      <c r="D28" s="1"/>
      <c r="E28" s="1"/>
    </row>
    <row r="29" spans="1:5" ht="12.75">
      <c r="A29" s="841"/>
      <c r="B29" s="842"/>
      <c r="C29" s="142"/>
      <c r="D29" s="1"/>
      <c r="E29" s="1"/>
    </row>
    <row r="30" spans="1:5" ht="12.75">
      <c r="A30" s="841"/>
      <c r="B30" s="842"/>
      <c r="C30" s="142"/>
      <c r="D30" s="1"/>
      <c r="E30" s="1"/>
    </row>
    <row r="31" spans="1:5" ht="12.75">
      <c r="A31" s="841"/>
      <c r="B31" s="842"/>
      <c r="C31" s="142"/>
      <c r="D31" s="172"/>
      <c r="E31" s="172"/>
    </row>
    <row r="32" spans="1:5" ht="12.75">
      <c r="A32" s="841"/>
      <c r="B32" s="842"/>
      <c r="C32" s="142"/>
      <c r="D32" s="1"/>
      <c r="E32" s="1"/>
    </row>
    <row r="33" spans="1:5" ht="12.75">
      <c r="A33" s="841"/>
      <c r="B33" s="842"/>
      <c r="C33" s="142"/>
      <c r="D33" s="1"/>
      <c r="E33" s="1"/>
    </row>
    <row r="34" spans="1:5" ht="12.75">
      <c r="A34" s="841"/>
      <c r="B34" s="842"/>
      <c r="C34" s="142"/>
      <c r="D34" s="1"/>
      <c r="E34" s="1"/>
    </row>
    <row r="35" spans="1:5" ht="12.75">
      <c r="A35" s="841"/>
      <c r="B35" s="842"/>
      <c r="C35" s="142"/>
      <c r="D35" s="1"/>
      <c r="E35" s="1"/>
    </row>
    <row r="36" spans="1:5" ht="12.75">
      <c r="A36" s="841"/>
      <c r="B36" s="842"/>
      <c r="C36" s="142"/>
      <c r="D36" s="1"/>
      <c r="E36" s="1"/>
    </row>
    <row r="37" spans="1:5" ht="12.75">
      <c r="A37" s="841"/>
      <c r="B37" s="842"/>
      <c r="C37" s="142"/>
      <c r="D37" s="1"/>
      <c r="E37" s="1"/>
    </row>
    <row r="38" spans="1:5" ht="12.75">
      <c r="A38" s="841"/>
      <c r="B38" s="842"/>
      <c r="C38" s="142"/>
      <c r="D38" s="1"/>
      <c r="E38" s="1"/>
    </row>
    <row r="39" spans="1:5" ht="12.75">
      <c r="A39" s="841"/>
      <c r="B39" s="842"/>
      <c r="C39" s="142"/>
      <c r="D39" s="1"/>
      <c r="E39" s="1"/>
    </row>
    <row r="40" spans="1:5" ht="12.75">
      <c r="A40" s="841"/>
      <c r="B40" s="842"/>
      <c r="C40" s="142"/>
      <c r="D40" s="172"/>
      <c r="E40" s="172"/>
    </row>
    <row r="41" spans="1:5" ht="12.75">
      <c r="A41" s="841"/>
      <c r="B41" s="842"/>
      <c r="C41" s="142"/>
      <c r="D41" s="172"/>
      <c r="E41" s="172"/>
    </row>
    <row r="42" spans="1:5" ht="12.75">
      <c r="A42" s="841"/>
      <c r="B42" s="842"/>
      <c r="C42" s="142"/>
      <c r="D42" s="1"/>
      <c r="E42" s="1"/>
    </row>
    <row r="43" spans="1:5" ht="12.75">
      <c r="A43" s="841"/>
      <c r="B43" s="842"/>
      <c r="C43" s="142"/>
      <c r="D43" s="1"/>
      <c r="E43" s="1"/>
    </row>
    <row r="44" spans="1:5" ht="12.75">
      <c r="A44" s="841"/>
      <c r="B44" s="842"/>
      <c r="C44" s="142"/>
      <c r="D44" s="1"/>
      <c r="E44" s="1"/>
    </row>
    <row r="45" spans="1:5" ht="12.75">
      <c r="A45" s="841"/>
      <c r="B45" s="842"/>
      <c r="C45" s="142"/>
      <c r="D45" s="1"/>
      <c r="E45" s="1"/>
    </row>
    <row r="46" spans="1:5" ht="12.75">
      <c r="A46" s="841"/>
      <c r="B46" s="842"/>
      <c r="C46" s="142"/>
      <c r="D46" s="1"/>
      <c r="E46" s="1"/>
    </row>
    <row r="47" spans="1:5" ht="12.75">
      <c r="A47" s="841"/>
      <c r="B47" s="842"/>
      <c r="C47" s="142"/>
      <c r="D47" s="1"/>
      <c r="E47" s="1"/>
    </row>
    <row r="48" spans="1:5" ht="12.75">
      <c r="A48" s="841"/>
      <c r="B48" s="842"/>
      <c r="C48" s="142"/>
      <c r="D48" s="1"/>
      <c r="E48" s="1"/>
    </row>
    <row r="49" spans="1:5" ht="12.75">
      <c r="A49" s="841"/>
      <c r="B49" s="842"/>
      <c r="C49" s="142"/>
      <c r="D49" s="172"/>
      <c r="E49" s="172"/>
    </row>
    <row r="50" spans="1:5" ht="12.75">
      <c r="A50" s="841"/>
      <c r="B50" s="842"/>
      <c r="C50" s="142"/>
      <c r="D50" s="1"/>
      <c r="E50" s="1"/>
    </row>
    <row r="51" spans="1:5" ht="12.75">
      <c r="A51" s="841"/>
      <c r="B51" s="842"/>
      <c r="C51" s="142"/>
      <c r="D51" s="1"/>
      <c r="E51" s="1"/>
    </row>
    <row r="52" spans="1:5" ht="12.75">
      <c r="A52" s="841"/>
      <c r="B52" s="842"/>
      <c r="C52" s="142"/>
      <c r="D52" s="1"/>
      <c r="E52" s="1"/>
    </row>
    <row r="53" spans="1:5" ht="12.75">
      <c r="A53" s="841"/>
      <c r="B53" s="842"/>
      <c r="C53" s="142"/>
      <c r="D53" s="1"/>
      <c r="E53" s="1"/>
    </row>
    <row r="54" spans="1:5" ht="12.75">
      <c r="A54" s="841"/>
      <c r="B54" s="842"/>
      <c r="C54" s="142"/>
      <c r="D54" s="1"/>
      <c r="E54" s="1"/>
    </row>
    <row r="55" spans="1:5" ht="12.75">
      <c r="A55" s="841"/>
      <c r="B55" s="842"/>
      <c r="C55" s="142"/>
      <c r="D55" s="1"/>
      <c r="E55" s="1"/>
    </row>
    <row r="56" spans="1:5" ht="12.75">
      <c r="A56" s="841"/>
      <c r="B56" s="842"/>
      <c r="C56" s="142"/>
      <c r="D56" s="172"/>
      <c r="E56" s="172"/>
    </row>
    <row r="57" spans="1:5" ht="12.75">
      <c r="A57" s="841"/>
      <c r="B57" s="842"/>
      <c r="C57" s="142"/>
      <c r="D57" s="1"/>
      <c r="E57" s="1"/>
    </row>
    <row r="58" spans="1:5" ht="12.75">
      <c r="A58" s="841"/>
      <c r="B58" s="842"/>
      <c r="C58" s="142"/>
      <c r="D58" s="1"/>
      <c r="E58" s="1"/>
    </row>
    <row r="59" spans="1:5" ht="12.75">
      <c r="A59" s="841"/>
      <c r="B59" s="842"/>
      <c r="C59" s="142"/>
      <c r="D59" s="1"/>
      <c r="E59" s="1"/>
    </row>
    <row r="60" spans="1:5" ht="12.75">
      <c r="A60" s="841"/>
      <c r="B60" s="842"/>
      <c r="C60" s="142"/>
      <c r="D60" s="1"/>
      <c r="E60" s="1"/>
    </row>
    <row r="61" spans="1:5" ht="12.75">
      <c r="A61" s="841"/>
      <c r="B61" s="842"/>
      <c r="C61" s="142"/>
      <c r="D61" s="1"/>
      <c r="E61" s="1"/>
    </row>
    <row r="62" spans="1:5" ht="12.75">
      <c r="A62" s="841"/>
      <c r="B62" s="842"/>
      <c r="C62" s="142"/>
      <c r="D62" s="1"/>
      <c r="E62" s="1"/>
    </row>
    <row r="63" spans="1:5" ht="12.75">
      <c r="A63" s="841"/>
      <c r="B63" s="842"/>
      <c r="C63" s="142"/>
      <c r="D63" s="1"/>
      <c r="E63" s="1"/>
    </row>
    <row r="64" spans="1:5" ht="12.75">
      <c r="A64" s="841"/>
      <c r="B64" s="842"/>
      <c r="C64" s="142"/>
      <c r="D64" s="172"/>
      <c r="E64" s="172"/>
    </row>
    <row r="65" spans="1:5" ht="12.75">
      <c r="A65" s="841"/>
      <c r="B65" s="842"/>
      <c r="C65" s="142"/>
      <c r="D65" s="1"/>
      <c r="E65" s="1"/>
    </row>
    <row r="66" spans="1:5" ht="12.75">
      <c r="A66" s="841"/>
      <c r="B66" s="842"/>
      <c r="C66" s="142"/>
      <c r="D66" s="1"/>
      <c r="E66" s="1"/>
    </row>
    <row r="67" spans="1:5" ht="12.75">
      <c r="A67" s="841"/>
      <c r="B67" s="842"/>
      <c r="C67" s="142"/>
      <c r="D67" s="1"/>
      <c r="E67" s="1"/>
    </row>
    <row r="68" spans="1:5" ht="12.75">
      <c r="A68" s="841"/>
      <c r="B68" s="842"/>
      <c r="C68" s="142"/>
      <c r="D68" s="1"/>
      <c r="E68" s="1"/>
    </row>
    <row r="69" spans="1:5" ht="12.75">
      <c r="A69" s="841"/>
      <c r="B69" s="842"/>
      <c r="C69" s="142"/>
      <c r="D69" s="1"/>
      <c r="E69" s="1"/>
    </row>
    <row r="70" spans="1:5" ht="12.75">
      <c r="A70" s="841"/>
      <c r="B70" s="842"/>
      <c r="C70" s="142"/>
      <c r="D70" s="172"/>
      <c r="E70" s="172"/>
    </row>
    <row r="71" spans="1:5" ht="12.75">
      <c r="A71" s="841"/>
      <c r="B71" s="842"/>
      <c r="C71" s="142"/>
      <c r="D71" s="1"/>
      <c r="E71" s="1"/>
    </row>
    <row r="72" spans="1:5" ht="12.75">
      <c r="A72" s="841"/>
      <c r="B72" s="842"/>
      <c r="C72" s="142"/>
      <c r="D72" s="1"/>
      <c r="E72" s="1"/>
    </row>
    <row r="73" spans="1:5" ht="12.75">
      <c r="A73" s="841"/>
      <c r="B73" s="842"/>
      <c r="C73" s="142"/>
      <c r="D73" s="172"/>
      <c r="E73" s="172"/>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A10" sqref="A10"/>
    </sheetView>
  </sheetViews>
  <sheetFormatPr defaultColWidth="9.140625" defaultRowHeight="12.75"/>
  <cols>
    <col min="1" max="1" width="41.8515625" style="0" bestFit="1" customWidth="1"/>
    <col min="2" max="2" width="76.00390625" style="0" bestFit="1" customWidth="1"/>
  </cols>
  <sheetData>
    <row r="2" spans="1:2" ht="16.5" thickBot="1">
      <c r="A2" s="915" t="s">
        <v>927</v>
      </c>
      <c r="B2" s="915"/>
    </row>
    <row r="3" spans="1:2" ht="13.5" thickBot="1">
      <c r="A3" s="115" t="s">
        <v>928</v>
      </c>
      <c r="B3" s="116" t="s">
        <v>929</v>
      </c>
    </row>
    <row r="4" spans="1:2" ht="15">
      <c r="A4" s="117" t="s">
        <v>952</v>
      </c>
      <c r="B4" s="118" t="str">
        <f>IF(Ročná_správa!B6=0,"Položka Informačná povinnosť za rok nie je vyplnená","Test vyhovel formálnej kontrole")</f>
        <v>Test vyhovel formálnej kontrole</v>
      </c>
    </row>
    <row r="5" spans="1:2" ht="15">
      <c r="A5" s="119" t="s">
        <v>271</v>
      </c>
      <c r="B5" s="120" t="str">
        <f>IF(Ročná_správa!E6=0,"Položka IČO nie je vyplnená","Test vyhovel formálnej kontrole")</f>
        <v>Test vyhovel formálnej kontrole</v>
      </c>
    </row>
    <row r="6" spans="1:2" ht="15">
      <c r="A6" s="121" t="s">
        <v>273</v>
      </c>
      <c r="B6" s="122" t="str">
        <f>IF(Ročná_správa!B12=0,"Položka Obchodné meno/názov nie je vyplnená","Test vyhovel formálnej kontrole")</f>
        <v>Test vyhovel formálnej kontrole</v>
      </c>
    </row>
    <row r="7" spans="1:2" ht="15">
      <c r="A7" s="123" t="s">
        <v>953</v>
      </c>
      <c r="B7" s="122" t="str">
        <f>IF(Ročná_správa!F38=0,"Položka Dátum zverejnenia ročnej správy nie je vyplnená","Test vyhovel formálnej kontrole")</f>
        <v>Test vyhovel formálnej kontrole</v>
      </c>
    </row>
    <row r="8" spans="1:2" ht="15">
      <c r="A8" s="117" t="s">
        <v>954</v>
      </c>
      <c r="B8" s="124" t="str">
        <f>IF(Ročná_správa!A75=0,"Položka Obchodné meno audítorskej spoločnosti... nie je vyplnená","Test vyhovel formálnej kontrole")</f>
        <v>Test vyhovel formálnej kontrole</v>
      </c>
    </row>
    <row r="9" spans="1:2" ht="15">
      <c r="A9" s="119" t="s">
        <v>955</v>
      </c>
      <c r="B9" s="125" t="str">
        <f>IF(Ročná_správa!G81=0,"Položka Zostavuje konsolidovanú účtovnú závierku nie je vyplnená","Test vyhovel formálnej kontrole")</f>
        <v>Test vyhovel formálnej kontrole</v>
      </c>
    </row>
    <row r="10" spans="1:2" ht="15">
      <c r="A10" s="126" t="s">
        <v>956</v>
      </c>
      <c r="B10" s="125" t="str">
        <f>IF(Ročná_správa!D280=0,"Položka Vydané dlhopisy nie je vyplnená","Test vyhovel formálnej kontrole")</f>
        <v>Test vyhovel formálnej kontrole</v>
      </c>
    </row>
    <row r="11" spans="1:2" ht="15">
      <c r="A11" s="126" t="s">
        <v>665</v>
      </c>
      <c r="B11" s="125" t="str">
        <f>IF(Ročná_správa!A381=0,"Položka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workbookViewId="0" topLeftCell="A1">
      <selection activeCell="AA40" sqref="AA40"/>
    </sheetView>
  </sheetViews>
  <sheetFormatPr defaultColWidth="9.140625" defaultRowHeight="18" customHeight="1"/>
  <cols>
    <col min="1" max="16384" width="2.57421875" style="2" customWidth="1"/>
  </cols>
  <sheetData>
    <row r="1" spans="1:36" ht="15.75">
      <c r="A1" s="637" t="s">
        <v>454</v>
      </c>
      <c r="B1" s="637"/>
      <c r="C1" s="637"/>
      <c r="D1" s="637"/>
      <c r="E1" s="637"/>
      <c r="F1" s="637"/>
      <c r="G1" s="637"/>
      <c r="H1" s="637"/>
      <c r="I1" s="637"/>
      <c r="J1" s="637"/>
      <c r="K1" s="637"/>
      <c r="L1" s="637"/>
      <c r="M1" s="637"/>
      <c r="N1" s="637"/>
      <c r="O1" s="637"/>
      <c r="P1" s="637"/>
      <c r="Q1" s="637"/>
      <c r="R1" s="637"/>
      <c r="S1" s="637"/>
      <c r="T1" s="637"/>
      <c r="U1" s="638"/>
      <c r="V1" s="638"/>
      <c r="W1" s="638"/>
      <c r="X1" s="638"/>
      <c r="Y1" s="638"/>
      <c r="Z1" s="638"/>
      <c r="AA1" s="638"/>
      <c r="AB1" s="638"/>
      <c r="AC1" s="638"/>
      <c r="AD1" s="638"/>
      <c r="AE1" s="638"/>
      <c r="AF1" s="638"/>
      <c r="AG1" s="638"/>
      <c r="AH1" s="638"/>
      <c r="AI1" s="638"/>
      <c r="AJ1" s="638"/>
    </row>
    <row r="2" spans="8:14" ht="18" customHeight="1">
      <c r="H2" s="3"/>
      <c r="N2" s="4"/>
    </row>
    <row r="3" spans="1:36" ht="27" customHeight="1">
      <c r="A3" s="639" t="s">
        <v>276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row>
    <row r="4" spans="1:39" ht="15.75" customHeight="1">
      <c r="A4" s="637" t="s">
        <v>277</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M4" s="5"/>
    </row>
    <row r="5" spans="7:33" ht="18" customHeight="1">
      <c r="G5" s="109" t="s">
        <v>252</v>
      </c>
      <c r="H5" s="644">
        <v>40178</v>
      </c>
      <c r="I5" s="645"/>
      <c r="J5" s="645"/>
      <c r="K5" s="645"/>
      <c r="L5" s="646"/>
      <c r="M5" s="646"/>
      <c r="N5" s="646"/>
      <c r="O5" s="646"/>
      <c r="P5" s="646"/>
      <c r="Q5" s="646"/>
      <c r="R5" s="646"/>
      <c r="S5" s="646"/>
      <c r="T5" s="646"/>
      <c r="U5" s="646"/>
      <c r="V5" s="646"/>
      <c r="W5" s="646"/>
      <c r="X5" s="647"/>
      <c r="Y5" s="641" t="s">
        <v>744</v>
      </c>
      <c r="Z5" s="642"/>
      <c r="AA5" s="642"/>
      <c r="AB5" s="642"/>
      <c r="AC5" s="642"/>
      <c r="AD5" s="642"/>
      <c r="AE5" s="642"/>
      <c r="AF5" s="642"/>
      <c r="AG5" s="643"/>
    </row>
    <row r="6" spans="16:32" s="7" customFormat="1" ht="18" customHeight="1">
      <c r="P6" s="233"/>
      <c r="S6" s="232"/>
      <c r="T6" s="232"/>
      <c r="U6" s="232"/>
      <c r="Z6" s="233"/>
      <c r="AA6" s="232"/>
      <c r="AC6" s="232"/>
      <c r="AD6" s="232"/>
      <c r="AE6" s="232"/>
      <c r="AF6" s="232"/>
    </row>
    <row r="7" spans="9:33" s="281" customFormat="1" ht="18" customHeight="1">
      <c r="I7" s="692"/>
      <c r="J7" s="693"/>
      <c r="K7" s="693"/>
      <c r="L7" s="693"/>
      <c r="M7" s="693"/>
      <c r="P7" s="634"/>
      <c r="Q7" s="634"/>
      <c r="S7" s="634"/>
      <c r="T7" s="635"/>
      <c r="U7" s="635"/>
      <c r="V7" s="635"/>
      <c r="Z7" s="634"/>
      <c r="AA7" s="634"/>
      <c r="AC7" s="634"/>
      <c r="AD7" s="636"/>
      <c r="AE7" s="636"/>
      <c r="AF7" s="636"/>
      <c r="AG7" s="636"/>
    </row>
    <row r="8" spans="1:33" s="281" customFormat="1" ht="15.75" customHeight="1">
      <c r="A8" s="691"/>
      <c r="B8" s="691"/>
      <c r="C8" s="691"/>
      <c r="D8" s="691"/>
      <c r="E8" s="691"/>
      <c r="F8" s="691"/>
      <c r="G8" s="691"/>
      <c r="H8" s="691"/>
      <c r="I8" s="691"/>
      <c r="J8" s="691"/>
      <c r="K8" s="691"/>
      <c r="L8" s="691"/>
      <c r="M8" s="691"/>
      <c r="N8" s="205"/>
      <c r="P8" s="634"/>
      <c r="Q8" s="634"/>
      <c r="S8" s="634"/>
      <c r="T8" s="635"/>
      <c r="U8" s="635"/>
      <c r="V8" s="635"/>
      <c r="Z8" s="634"/>
      <c r="AA8" s="634"/>
      <c r="AC8" s="634"/>
      <c r="AD8" s="636"/>
      <c r="AE8" s="636"/>
      <c r="AF8" s="636"/>
      <c r="AG8" s="636"/>
    </row>
    <row r="9" spans="1:9" ht="18" customHeight="1">
      <c r="A9" s="684"/>
      <c r="B9" s="685"/>
      <c r="C9" s="685"/>
      <c r="D9" s="685"/>
      <c r="E9" s="685"/>
      <c r="F9" s="685"/>
      <c r="G9" s="685"/>
      <c r="H9" s="685"/>
      <c r="I9" s="685"/>
    </row>
    <row r="10" spans="1:28" ht="18" customHeight="1">
      <c r="A10" s="689"/>
      <c r="B10" s="690"/>
      <c r="C10" s="690"/>
      <c r="D10" s="690"/>
      <c r="E10" s="690"/>
      <c r="F10" s="690"/>
      <c r="G10" s="690"/>
      <c r="H10" s="690"/>
      <c r="I10" s="690"/>
      <c r="J10" s="690"/>
      <c r="K10" s="690"/>
      <c r="L10" s="690"/>
      <c r="M10" s="690"/>
      <c r="V10" s="2" t="s">
        <v>278</v>
      </c>
      <c r="AB10" s="2" t="s">
        <v>278</v>
      </c>
    </row>
    <row r="11" spans="1:13" ht="18" customHeight="1">
      <c r="A11" s="689"/>
      <c r="B11" s="690"/>
      <c r="C11" s="690"/>
      <c r="D11" s="690"/>
      <c r="E11" s="690"/>
      <c r="F11" s="690"/>
      <c r="G11" s="690"/>
      <c r="H11" s="690"/>
      <c r="I11" s="690"/>
      <c r="J11" s="690"/>
      <c r="K11" s="690"/>
      <c r="L11" s="690"/>
      <c r="M11" s="690"/>
    </row>
    <row r="12" spans="1:30" ht="18" customHeight="1">
      <c r="A12" s="107"/>
      <c r="B12" s="107"/>
      <c r="C12" s="108"/>
      <c r="D12" s="108"/>
      <c r="E12" s="108"/>
      <c r="F12" s="108"/>
      <c r="G12" s="108"/>
      <c r="H12" s="108"/>
      <c r="I12" s="108"/>
      <c r="J12" s="108"/>
      <c r="K12" s="108"/>
      <c r="L12" s="109"/>
      <c r="M12" s="108"/>
      <c r="R12" s="6"/>
      <c r="V12" s="52" t="s">
        <v>286</v>
      </c>
      <c r="W12" s="2" t="s">
        <v>279</v>
      </c>
      <c r="Z12" s="6"/>
      <c r="AC12" s="52" t="s">
        <v>286</v>
      </c>
      <c r="AD12" s="2" t="s">
        <v>280</v>
      </c>
    </row>
    <row r="13" spans="1:33" ht="18" customHeight="1">
      <c r="A13" s="689"/>
      <c r="B13" s="690"/>
      <c r="C13" s="690"/>
      <c r="D13" s="690"/>
      <c r="E13" s="690"/>
      <c r="F13" s="690"/>
      <c r="G13" s="690"/>
      <c r="H13" s="690"/>
      <c r="I13" s="690"/>
      <c r="J13" s="690"/>
      <c r="K13" s="690"/>
      <c r="L13" s="690"/>
      <c r="M13" s="690"/>
      <c r="Q13" s="6"/>
      <c r="V13" s="52"/>
      <c r="W13" s="2" t="s">
        <v>281</v>
      </c>
      <c r="Z13" s="6"/>
      <c r="AC13" s="52"/>
      <c r="AD13" s="110" t="s">
        <v>282</v>
      </c>
      <c r="AE13" s="8"/>
      <c r="AF13" s="8"/>
      <c r="AG13" s="8"/>
    </row>
    <row r="14" spans="1:22" s="281" customFormat="1" ht="18" customHeight="1">
      <c r="A14" s="301"/>
      <c r="B14" s="301"/>
      <c r="V14" s="302"/>
    </row>
    <row r="15" spans="26:33" ht="10.5" customHeight="1">
      <c r="Z15" s="7" t="s">
        <v>285</v>
      </c>
      <c r="AA15" s="7"/>
      <c r="AB15" s="7"/>
      <c r="AC15" s="7"/>
      <c r="AD15" s="7"/>
      <c r="AE15" s="7"/>
      <c r="AF15" s="7"/>
      <c r="AG15" s="9" t="s">
        <v>286</v>
      </c>
    </row>
    <row r="16" ht="12.75"/>
    <row r="17" spans="1:33" ht="18" customHeight="1">
      <c r="A17" s="694" t="s">
        <v>265</v>
      </c>
      <c r="B17" s="695"/>
      <c r="C17" s="661" t="str">
        <f>IF(ISBLANK(Ročná_správa!E6),"  ",Ročná_správa!E6)</f>
        <v>31650058</v>
      </c>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9"/>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86" t="s">
        <v>593</v>
      </c>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8"/>
    </row>
    <row r="20" spans="1:33" ht="18" customHeight="1">
      <c r="A20" s="661" t="str">
        <f>IF(ISBLANK(Ročná_správa!B12),"  ",Ročná_správa!B12)</f>
        <v>STP akciová spoločnosť Michalovce</v>
      </c>
      <c r="B20" s="700"/>
      <c r="C20" s="700"/>
      <c r="D20" s="700"/>
      <c r="E20" s="700"/>
      <c r="F20" s="700"/>
      <c r="G20" s="700"/>
      <c r="H20" s="700"/>
      <c r="I20" s="700"/>
      <c r="J20" s="700"/>
      <c r="K20" s="700"/>
      <c r="L20" s="700"/>
      <c r="M20" s="700"/>
      <c r="N20" s="700"/>
      <c r="O20" s="327"/>
      <c r="P20" s="327"/>
      <c r="Q20" s="327"/>
      <c r="R20" s="327"/>
      <c r="S20" s="327"/>
      <c r="T20" s="327"/>
      <c r="U20" s="327"/>
      <c r="V20" s="327"/>
      <c r="W20" s="327"/>
      <c r="X20" s="327"/>
      <c r="Y20" s="327"/>
      <c r="Z20" s="327"/>
      <c r="AA20" s="327"/>
      <c r="AB20" s="327"/>
      <c r="AC20" s="327"/>
      <c r="AD20" s="327"/>
      <c r="AE20" s="327"/>
      <c r="AF20" s="327"/>
      <c r="AG20" s="328"/>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86" t="s">
        <v>592</v>
      </c>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7"/>
    </row>
    <row r="23" spans="1:33" ht="18" customHeight="1">
      <c r="A23" s="661" t="str">
        <f>IF(ISBLANK(Ročná_správa!B15),"  ",Ročná_správa!B15)</f>
        <v>Okružná 46</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8"/>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57" t="s">
        <v>287</v>
      </c>
      <c r="B25" s="664"/>
      <c r="C25" s="658"/>
      <c r="D25" s="658"/>
      <c r="E25" s="658"/>
      <c r="F25" s="658"/>
      <c r="G25" s="660"/>
      <c r="I25" s="657" t="s">
        <v>288</v>
      </c>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11"/>
    </row>
    <row r="26" spans="1:33" ht="18" customHeight="1">
      <c r="A26" s="661" t="str">
        <f>IF(ISBLANK(Ročná_správa!B16),"  ",Ročná_správa!B16)</f>
        <v>07101</v>
      </c>
      <c r="B26" s="662"/>
      <c r="C26" s="662"/>
      <c r="D26" s="662"/>
      <c r="E26" s="662"/>
      <c r="F26" s="662"/>
      <c r="G26" s="663"/>
      <c r="H26" s="6"/>
      <c r="I26" s="661" t="str">
        <f>IF(ISBLANK(Ročná_správa!B17),"  ",Ročná_správa!B17)</f>
        <v>Michalovce</v>
      </c>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8"/>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59" t="s">
        <v>253</v>
      </c>
      <c r="B28" s="658"/>
      <c r="C28" s="658"/>
      <c r="D28" s="658"/>
      <c r="E28" s="658"/>
      <c r="F28" s="658"/>
      <c r="G28" s="658"/>
      <c r="H28" s="660"/>
      <c r="K28" s="659" t="s">
        <v>254</v>
      </c>
      <c r="L28" s="658"/>
      <c r="M28" s="658"/>
      <c r="N28" s="658"/>
      <c r="O28" s="658"/>
      <c r="P28" s="658"/>
      <c r="Q28" s="658"/>
      <c r="R28" s="658"/>
      <c r="S28" s="658"/>
      <c r="T28" s="658"/>
      <c r="U28" s="660"/>
      <c r="V28" s="6"/>
      <c r="W28" s="659" t="s">
        <v>255</v>
      </c>
      <c r="X28" s="672"/>
      <c r="Y28" s="672"/>
      <c r="Z28" s="672"/>
      <c r="AA28" s="672"/>
      <c r="AB28" s="672"/>
      <c r="AC28" s="672"/>
      <c r="AD28" s="672"/>
      <c r="AE28" s="672"/>
      <c r="AF28" s="672"/>
      <c r="AG28" s="660"/>
    </row>
    <row r="29" spans="1:33" ht="18" customHeight="1">
      <c r="A29" s="661" t="str">
        <f>IF(ISBLANK(Ročná_správa!C21),"  ",Ročná_správa!C21)</f>
        <v>056</v>
      </c>
      <c r="B29" s="662"/>
      <c r="C29" s="662"/>
      <c r="D29" s="662"/>
      <c r="E29" s="662"/>
      <c r="F29" s="662"/>
      <c r="G29" s="662"/>
      <c r="H29" s="663"/>
      <c r="I29" s="6"/>
      <c r="J29" s="6"/>
      <c r="K29" s="661" t="str">
        <f>IF(ISBLANK(Ročná_správa!F21),"  ",Ročná_správa!F21)</f>
        <v>6441658</v>
      </c>
      <c r="L29" s="327"/>
      <c r="M29" s="327"/>
      <c r="N29" s="327"/>
      <c r="O29" s="327"/>
      <c r="P29" s="327"/>
      <c r="Q29" s="327"/>
      <c r="R29" s="327"/>
      <c r="S29" s="327"/>
      <c r="T29" s="327"/>
      <c r="U29" s="328"/>
      <c r="V29" s="6"/>
      <c r="W29" s="661" t="str">
        <f>IF(ISBLANK(Ročná_správa!F23),"  ",Ročná_správa!F23)</f>
        <v>6424537</v>
      </c>
      <c r="X29" s="327"/>
      <c r="Y29" s="327"/>
      <c r="Z29" s="327"/>
      <c r="AA29" s="327"/>
      <c r="AB29" s="327"/>
      <c r="AC29" s="327"/>
      <c r="AD29" s="327"/>
      <c r="AE29" s="327"/>
      <c r="AF29" s="327"/>
      <c r="AG29" s="328"/>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73" t="s">
        <v>256</v>
      </c>
      <c r="B31" s="674"/>
      <c r="C31" s="674"/>
      <c r="D31" s="13"/>
      <c r="E31" s="661" t="str">
        <f>IF(ISBLANK(Ročná_správa!B25),"  ",Ročná_správa!B25)</f>
        <v>gozova@stpmi.sk</v>
      </c>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6"/>
    </row>
    <row r="32" ht="12.75" customHeight="1"/>
    <row r="33" spans="1:33" s="14" customFormat="1" ht="51.75" customHeight="1">
      <c r="A33" s="665" t="s">
        <v>289</v>
      </c>
      <c r="B33" s="665"/>
      <c r="C33" s="665"/>
      <c r="D33" s="665"/>
      <c r="E33" s="665"/>
      <c r="F33" s="665"/>
      <c r="G33" s="665"/>
      <c r="H33" s="677" t="s">
        <v>591</v>
      </c>
      <c r="I33" s="678"/>
      <c r="J33" s="678"/>
      <c r="K33" s="678"/>
      <c r="L33" s="678"/>
      <c r="M33" s="678"/>
      <c r="N33" s="678"/>
      <c r="O33" s="678"/>
      <c r="P33" s="679"/>
      <c r="Q33" s="680" t="s">
        <v>292</v>
      </c>
      <c r="R33" s="681"/>
      <c r="S33" s="681"/>
      <c r="T33" s="681"/>
      <c r="U33" s="681"/>
      <c r="V33" s="681"/>
      <c r="W33" s="681"/>
      <c r="X33" s="681"/>
      <c r="Y33" s="682"/>
      <c r="Z33" s="680" t="s">
        <v>291</v>
      </c>
      <c r="AA33" s="681"/>
      <c r="AB33" s="681"/>
      <c r="AC33" s="681"/>
      <c r="AD33" s="681"/>
      <c r="AE33" s="681"/>
      <c r="AF33" s="681"/>
      <c r="AG33" s="683"/>
    </row>
    <row r="34" spans="1:33" s="14" customFormat="1" ht="25.5" customHeight="1">
      <c r="A34" s="666"/>
      <c r="B34" s="667"/>
      <c r="C34" s="667"/>
      <c r="D34" s="667"/>
      <c r="E34" s="667"/>
      <c r="F34" s="667"/>
      <c r="G34" s="668"/>
      <c r="H34" s="648" t="s">
        <v>909</v>
      </c>
      <c r="I34" s="649"/>
      <c r="J34" s="649"/>
      <c r="K34" s="649"/>
      <c r="L34" s="649"/>
      <c r="M34" s="649"/>
      <c r="N34" s="649"/>
      <c r="O34" s="649"/>
      <c r="P34" s="650"/>
      <c r="Q34" s="648" t="s">
        <v>910</v>
      </c>
      <c r="R34" s="649"/>
      <c r="S34" s="649"/>
      <c r="T34" s="649"/>
      <c r="U34" s="649"/>
      <c r="V34" s="649"/>
      <c r="W34" s="649"/>
      <c r="X34" s="649"/>
      <c r="Y34" s="650"/>
      <c r="Z34" s="648" t="s">
        <v>911</v>
      </c>
      <c r="AA34" s="649"/>
      <c r="AB34" s="649"/>
      <c r="AC34" s="649"/>
      <c r="AD34" s="649"/>
      <c r="AE34" s="649"/>
      <c r="AF34" s="649"/>
      <c r="AG34" s="650"/>
    </row>
    <row r="35" spans="1:33" s="14" customFormat="1" ht="35.25" customHeight="1">
      <c r="A35" s="665" t="s">
        <v>290</v>
      </c>
      <c r="B35" s="665"/>
      <c r="C35" s="665"/>
      <c r="D35" s="665"/>
      <c r="E35" s="665"/>
      <c r="F35" s="665"/>
      <c r="G35" s="665"/>
      <c r="H35" s="651"/>
      <c r="I35" s="652"/>
      <c r="J35" s="652"/>
      <c r="K35" s="652"/>
      <c r="L35" s="652"/>
      <c r="M35" s="652"/>
      <c r="N35" s="652"/>
      <c r="O35" s="652"/>
      <c r="P35" s="653"/>
      <c r="Q35" s="651"/>
      <c r="R35" s="652"/>
      <c r="S35" s="652"/>
      <c r="T35" s="652"/>
      <c r="U35" s="652"/>
      <c r="V35" s="652"/>
      <c r="W35" s="652"/>
      <c r="X35" s="652"/>
      <c r="Y35" s="653"/>
      <c r="Z35" s="651"/>
      <c r="AA35" s="652"/>
      <c r="AB35" s="652"/>
      <c r="AC35" s="652"/>
      <c r="AD35" s="652"/>
      <c r="AE35" s="652"/>
      <c r="AF35" s="652"/>
      <c r="AG35" s="653"/>
    </row>
    <row r="36" spans="1:33" s="14" customFormat="1" ht="25.5" customHeight="1">
      <c r="A36" s="669"/>
      <c r="B36" s="670"/>
      <c r="C36" s="670"/>
      <c r="D36" s="670"/>
      <c r="E36" s="670"/>
      <c r="F36" s="670"/>
      <c r="G36" s="671"/>
      <c r="H36" s="654"/>
      <c r="I36" s="655"/>
      <c r="J36" s="655"/>
      <c r="K36" s="655"/>
      <c r="L36" s="655"/>
      <c r="M36" s="655"/>
      <c r="N36" s="655"/>
      <c r="O36" s="655"/>
      <c r="P36" s="656"/>
      <c r="Q36" s="654"/>
      <c r="R36" s="655"/>
      <c r="S36" s="655"/>
      <c r="T36" s="655"/>
      <c r="U36" s="655"/>
      <c r="V36" s="655"/>
      <c r="W36" s="655"/>
      <c r="X36" s="655"/>
      <c r="Y36" s="656"/>
      <c r="Z36" s="654"/>
      <c r="AA36" s="655"/>
      <c r="AB36" s="655"/>
      <c r="AC36" s="655"/>
      <c r="AD36" s="655"/>
      <c r="AE36" s="655"/>
      <c r="AF36" s="655"/>
      <c r="AG36" s="656"/>
    </row>
    <row r="37" ht="18" customHeight="1">
      <c r="H37" s="15"/>
    </row>
  </sheetData>
  <sheetProtection password="9F76" sheet="1" objects="1" scenarios="1" formatCells="0" formatColumns="0" formatRows="0" insertHyperlinks="0"/>
  <mergeCells count="47">
    <mergeCell ref="A23:AG23"/>
    <mergeCell ref="A26:G26"/>
    <mergeCell ref="I26:AG26"/>
    <mergeCell ref="A11:M11"/>
    <mergeCell ref="A17:B17"/>
    <mergeCell ref="A22:AG22"/>
    <mergeCell ref="C17:AG17"/>
    <mergeCell ref="A20:AG20"/>
    <mergeCell ref="A9:I9"/>
    <mergeCell ref="A19:AG19"/>
    <mergeCell ref="A10:M10"/>
    <mergeCell ref="Z7:AA7"/>
    <mergeCell ref="A13:M13"/>
    <mergeCell ref="A8:M8"/>
    <mergeCell ref="I7:M7"/>
    <mergeCell ref="Z8:AA8"/>
    <mergeCell ref="AC8:AG8"/>
    <mergeCell ref="P7:Q7"/>
    <mergeCell ref="A31:C31"/>
    <mergeCell ref="E31:AG31"/>
    <mergeCell ref="A33:G33"/>
    <mergeCell ref="H33:P33"/>
    <mergeCell ref="Q33:Y33"/>
    <mergeCell ref="Z33:AG33"/>
    <mergeCell ref="K28:U28"/>
    <mergeCell ref="W28:AG28"/>
    <mergeCell ref="K29:U29"/>
    <mergeCell ref="W29:AG29"/>
    <mergeCell ref="H34:P36"/>
    <mergeCell ref="Q34:Y36"/>
    <mergeCell ref="I25:AF25"/>
    <mergeCell ref="A28:H28"/>
    <mergeCell ref="A29:H29"/>
    <mergeCell ref="A25:G25"/>
    <mergeCell ref="Z34:AG36"/>
    <mergeCell ref="A35:G35"/>
    <mergeCell ref="A34:G34"/>
    <mergeCell ref="A36:G36"/>
    <mergeCell ref="A1:AJ1"/>
    <mergeCell ref="A3:AJ3"/>
    <mergeCell ref="A4:AJ4"/>
    <mergeCell ref="Y5:AG5"/>
    <mergeCell ref="H5:X5"/>
    <mergeCell ref="S7:V7"/>
    <mergeCell ref="S8:V8"/>
    <mergeCell ref="P8:Q8"/>
    <mergeCell ref="AC7:AG7"/>
  </mergeCells>
  <dataValidations count="5">
    <dataValidation type="date" allowBlank="1" showInputMessage="1" showErrorMessage="1" prompt="Formát d.m.rrrr" errorTitle="Zadání" error="Zadejte datum ve formátu d.m.rrrr !!!" sqref="B30 B43 D21:D22 F18 F21 D18">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tabSelected="1" zoomScale="130" zoomScaleNormal="130" workbookViewId="0" topLeftCell="A1">
      <pane ySplit="9" topLeftCell="BM100" activePane="bottomLeft" state="frozen"/>
      <selection pane="topLeft" activeCell="A1" sqref="A1"/>
      <selection pane="bottomLeft" activeCell="D10" sqref="D10"/>
    </sheetView>
  </sheetViews>
  <sheetFormatPr defaultColWidth="9.140625" defaultRowHeight="12.75"/>
  <cols>
    <col min="1" max="1" width="5.140625" style="54" customWidth="1"/>
    <col min="2" max="2" width="42.57421875" style="63" customWidth="1"/>
    <col min="3" max="3" width="4.7109375" style="61" customWidth="1"/>
    <col min="4" max="4" width="14.28125" style="61" customWidth="1"/>
    <col min="5" max="6" width="14.28125" style="54" customWidth="1"/>
    <col min="7" max="16384" width="9.140625" style="54" customWidth="1"/>
  </cols>
  <sheetData>
    <row r="1" spans="1:6" s="53" customFormat="1" ht="12" thickBot="1">
      <c r="A1" s="723" t="s">
        <v>819</v>
      </c>
      <c r="B1" s="723"/>
      <c r="C1" s="723"/>
      <c r="D1" s="723"/>
      <c r="E1" s="723"/>
      <c r="F1" s="723"/>
    </row>
    <row r="2" spans="1:6" ht="10.5" customHeight="1">
      <c r="A2" s="724" t="s">
        <v>353</v>
      </c>
      <c r="B2" s="725"/>
      <c r="C2" s="733" t="s">
        <v>912</v>
      </c>
      <c r="D2" s="734"/>
      <c r="E2" s="734"/>
      <c r="F2" s="735"/>
    </row>
    <row r="3" spans="1:6" ht="10.5" customHeight="1">
      <c r="A3" s="724" t="s">
        <v>354</v>
      </c>
      <c r="B3" s="725"/>
      <c r="C3" s="733" t="s">
        <v>913</v>
      </c>
      <c r="D3" s="734"/>
      <c r="E3" s="734"/>
      <c r="F3" s="735"/>
    </row>
    <row r="4" spans="1:6" ht="15.75">
      <c r="A4" s="724" t="s">
        <v>521</v>
      </c>
      <c r="B4" s="725"/>
      <c r="C4" s="661" t="str">
        <f>IF(ISBLANK(Ročná_správa!B12),"  ",Ročná_správa!B12)</f>
        <v>STP akciová spoločnosť Michalovce</v>
      </c>
      <c r="D4" s="726"/>
      <c r="E4" s="726"/>
      <c r="F4" s="727"/>
    </row>
    <row r="5" spans="1:31" ht="15.75">
      <c r="A5" s="724" t="s">
        <v>265</v>
      </c>
      <c r="B5" s="730"/>
      <c r="C5" s="661" t="str">
        <f>IF(ISBLANK(Ročná_správa!E6),"  ",Ročná_správa!E6)</f>
        <v>31650058</v>
      </c>
      <c r="D5" s="736"/>
      <c r="E5" s="736"/>
      <c r="F5" s="737"/>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6" ht="11.25" customHeight="1">
      <c r="A6" s="55"/>
      <c r="B6" s="56"/>
      <c r="C6" s="57"/>
      <c r="D6" s="57"/>
      <c r="E6" s="55"/>
      <c r="F6" s="55"/>
    </row>
    <row r="7" spans="1:6" ht="29.25">
      <c r="A7" s="731" t="s">
        <v>129</v>
      </c>
      <c r="B7" s="731" t="s">
        <v>139</v>
      </c>
      <c r="C7" s="731" t="s">
        <v>144</v>
      </c>
      <c r="D7" s="728" t="s">
        <v>293</v>
      </c>
      <c r="E7" s="729"/>
      <c r="F7" s="130" t="s">
        <v>284</v>
      </c>
    </row>
    <row r="8" spans="1:6" ht="18" customHeight="1">
      <c r="A8" s="732"/>
      <c r="B8" s="731"/>
      <c r="C8" s="731"/>
      <c r="D8" s="58" t="s">
        <v>140</v>
      </c>
      <c r="E8" s="58" t="s">
        <v>142</v>
      </c>
      <c r="F8" s="58" t="s">
        <v>142</v>
      </c>
    </row>
    <row r="9" spans="1:6" ht="9.75">
      <c r="A9" s="58"/>
      <c r="B9" s="220"/>
      <c r="C9" s="220"/>
      <c r="D9" s="58" t="s">
        <v>141</v>
      </c>
      <c r="E9" s="58"/>
      <c r="F9" s="58"/>
    </row>
    <row r="10" spans="1:6" ht="9.75">
      <c r="A10" s="709"/>
      <c r="B10" s="713" t="s">
        <v>130</v>
      </c>
      <c r="C10" s="717" t="s">
        <v>294</v>
      </c>
      <c r="D10" s="303">
        <f>D12+D70+D130</f>
        <v>392261</v>
      </c>
      <c r="E10" s="719">
        <f>E12+E70+E130</f>
        <v>222772</v>
      </c>
      <c r="F10" s="721">
        <f>F12+F70+F130</f>
        <v>281153</v>
      </c>
    </row>
    <row r="11" spans="1:6" ht="9.75">
      <c r="A11" s="710"/>
      <c r="B11" s="714"/>
      <c r="C11" s="718"/>
      <c r="D11" s="303">
        <f>D13+D71+D131</f>
        <v>169489</v>
      </c>
      <c r="E11" s="720"/>
      <c r="F11" s="722"/>
    </row>
    <row r="12" spans="1:6" ht="9.75">
      <c r="A12" s="711" t="s">
        <v>295</v>
      </c>
      <c r="B12" s="713" t="s">
        <v>131</v>
      </c>
      <c r="C12" s="717" t="s">
        <v>806</v>
      </c>
      <c r="D12" s="303">
        <f>D14+D32+D52</f>
        <v>222814</v>
      </c>
      <c r="E12" s="719">
        <f>E14+E32+E52</f>
        <v>72571</v>
      </c>
      <c r="F12" s="721">
        <f>F14+F32+F52</f>
        <v>70471</v>
      </c>
    </row>
    <row r="13" spans="1:6" ht="9.75">
      <c r="A13" s="712"/>
      <c r="B13" s="714"/>
      <c r="C13" s="718"/>
      <c r="D13" s="303">
        <f>D15+D33+D53</f>
        <v>150243</v>
      </c>
      <c r="E13" s="720"/>
      <c r="F13" s="722"/>
    </row>
    <row r="14" spans="1:6" ht="9.75">
      <c r="A14" s="711" t="s">
        <v>381</v>
      </c>
      <c r="B14" s="713" t="s">
        <v>132</v>
      </c>
      <c r="C14" s="717" t="s">
        <v>297</v>
      </c>
      <c r="D14" s="303">
        <f>SUM(D16+D18+D20+D22+D24+D26+D28+D30)</f>
        <v>3479</v>
      </c>
      <c r="E14" s="719">
        <f>SUM(E16:E30)</f>
        <v>0</v>
      </c>
      <c r="F14" s="721">
        <f>SUM(F16:F30)</f>
        <v>0</v>
      </c>
    </row>
    <row r="15" spans="1:6" ht="9.75">
      <c r="A15" s="712"/>
      <c r="B15" s="714"/>
      <c r="C15" s="718"/>
      <c r="D15" s="303">
        <f>SUM(D17+D19+D21+D23+D25+D27+D29+D31)</f>
        <v>3479</v>
      </c>
      <c r="E15" s="720"/>
      <c r="F15" s="722"/>
    </row>
    <row r="16" spans="1:6" ht="9.75">
      <c r="A16" s="709" t="s">
        <v>70</v>
      </c>
      <c r="B16" s="707" t="s">
        <v>82</v>
      </c>
      <c r="C16" s="701" t="s">
        <v>299</v>
      </c>
      <c r="D16" s="113"/>
      <c r="E16" s="703">
        <f>D16-D17</f>
        <v>0</v>
      </c>
      <c r="F16" s="705"/>
    </row>
    <row r="17" spans="1:6" ht="9.75">
      <c r="A17" s="710"/>
      <c r="B17" s="708"/>
      <c r="C17" s="702"/>
      <c r="D17" s="113"/>
      <c r="E17" s="704"/>
      <c r="F17" s="706"/>
    </row>
    <row r="18" spans="1:6" ht="9.75">
      <c r="A18" s="709" t="s">
        <v>301</v>
      </c>
      <c r="B18" s="707" t="s">
        <v>83</v>
      </c>
      <c r="C18" s="701" t="s">
        <v>300</v>
      </c>
      <c r="D18" s="113"/>
      <c r="E18" s="703">
        <f>D18-D19</f>
        <v>0</v>
      </c>
      <c r="F18" s="705"/>
    </row>
    <row r="19" spans="1:6" ht="9.75">
      <c r="A19" s="710"/>
      <c r="B19" s="708"/>
      <c r="C19" s="702"/>
      <c r="D19" s="113"/>
      <c r="E19" s="704"/>
      <c r="F19" s="706"/>
    </row>
    <row r="20" spans="1:6" ht="9.75">
      <c r="A20" s="709" t="s">
        <v>303</v>
      </c>
      <c r="B20" s="707" t="s">
        <v>84</v>
      </c>
      <c r="C20" s="701" t="s">
        <v>302</v>
      </c>
      <c r="D20" s="113">
        <v>3479</v>
      </c>
      <c r="E20" s="703">
        <f>D20-D21</f>
        <v>0</v>
      </c>
      <c r="F20" s="705"/>
    </row>
    <row r="21" spans="1:6" ht="9.75">
      <c r="A21" s="710"/>
      <c r="B21" s="708"/>
      <c r="C21" s="702"/>
      <c r="D21" s="113">
        <v>3479</v>
      </c>
      <c r="E21" s="704"/>
      <c r="F21" s="706"/>
    </row>
    <row r="22" spans="1:6" ht="9.75">
      <c r="A22" s="709" t="s">
        <v>305</v>
      </c>
      <c r="B22" s="707" t="s">
        <v>85</v>
      </c>
      <c r="C22" s="701" t="s">
        <v>304</v>
      </c>
      <c r="D22" s="113"/>
      <c r="E22" s="703">
        <f>D22-D23</f>
        <v>0</v>
      </c>
      <c r="F22" s="705"/>
    </row>
    <row r="23" spans="1:6" ht="9.75">
      <c r="A23" s="710"/>
      <c r="B23" s="708"/>
      <c r="C23" s="702"/>
      <c r="D23" s="113"/>
      <c r="E23" s="704"/>
      <c r="F23" s="706"/>
    </row>
    <row r="24" spans="1:6" ht="9.75">
      <c r="A24" s="709" t="s">
        <v>307</v>
      </c>
      <c r="B24" s="707" t="s">
        <v>86</v>
      </c>
      <c r="C24" s="701" t="s">
        <v>306</v>
      </c>
      <c r="D24" s="113"/>
      <c r="E24" s="703">
        <f>D24-D25</f>
        <v>0</v>
      </c>
      <c r="F24" s="705"/>
    </row>
    <row r="25" spans="1:6" ht="9.75">
      <c r="A25" s="710"/>
      <c r="B25" s="708"/>
      <c r="C25" s="702"/>
      <c r="D25" s="113"/>
      <c r="E25" s="704"/>
      <c r="F25" s="706"/>
    </row>
    <row r="26" spans="1:6" ht="9.75">
      <c r="A26" s="709" t="s">
        <v>309</v>
      </c>
      <c r="B26" s="707" t="s">
        <v>87</v>
      </c>
      <c r="C26" s="701" t="s">
        <v>308</v>
      </c>
      <c r="D26" s="113"/>
      <c r="E26" s="703">
        <f>D26-D27</f>
        <v>0</v>
      </c>
      <c r="F26" s="705"/>
    </row>
    <row r="27" spans="1:6" ht="9.75">
      <c r="A27" s="710"/>
      <c r="B27" s="708"/>
      <c r="C27" s="702"/>
      <c r="D27" s="113"/>
      <c r="E27" s="704"/>
      <c r="F27" s="706"/>
    </row>
    <row r="28" spans="1:6" ht="9.75">
      <c r="A28" s="709" t="s">
        <v>311</v>
      </c>
      <c r="B28" s="707" t="s">
        <v>88</v>
      </c>
      <c r="C28" s="701" t="s">
        <v>310</v>
      </c>
      <c r="D28" s="113"/>
      <c r="E28" s="703">
        <f>D28-D29</f>
        <v>0</v>
      </c>
      <c r="F28" s="705"/>
    </row>
    <row r="29" spans="1:6" ht="9.75">
      <c r="A29" s="710"/>
      <c r="B29" s="708"/>
      <c r="C29" s="702"/>
      <c r="D29" s="113"/>
      <c r="E29" s="704"/>
      <c r="F29" s="706"/>
    </row>
    <row r="30" spans="1:6" ht="9.75">
      <c r="A30" s="709" t="s">
        <v>313</v>
      </c>
      <c r="B30" s="707" t="s">
        <v>90</v>
      </c>
      <c r="C30" s="701" t="s">
        <v>312</v>
      </c>
      <c r="D30" s="113"/>
      <c r="E30" s="703">
        <f>D30-D31</f>
        <v>0</v>
      </c>
      <c r="F30" s="705"/>
    </row>
    <row r="31" spans="1:6" ht="9.75">
      <c r="A31" s="710"/>
      <c r="B31" s="708"/>
      <c r="C31" s="702"/>
      <c r="D31" s="113"/>
      <c r="E31" s="704"/>
      <c r="F31" s="706"/>
    </row>
    <row r="32" spans="1:6" ht="9.75">
      <c r="A32" s="711" t="s">
        <v>396</v>
      </c>
      <c r="B32" s="713" t="s">
        <v>133</v>
      </c>
      <c r="C32" s="717" t="s">
        <v>314</v>
      </c>
      <c r="D32" s="303">
        <f>SUM(D34+D36+D38+D40+D42+D44+D46+D48+D50)</f>
        <v>219335</v>
      </c>
      <c r="E32" s="719">
        <f>SUM(E34:E50)</f>
        <v>72571</v>
      </c>
      <c r="F32" s="721">
        <f>SUM(F34:F50)</f>
        <v>70471</v>
      </c>
    </row>
    <row r="33" spans="1:6" ht="9.75">
      <c r="A33" s="712"/>
      <c r="B33" s="714"/>
      <c r="C33" s="718"/>
      <c r="D33" s="303">
        <f>SUM(D35+D37+D39+D41+D43+D45+D47+D49+D51)</f>
        <v>146764</v>
      </c>
      <c r="E33" s="720"/>
      <c r="F33" s="722"/>
    </row>
    <row r="34" spans="1:6" ht="9.75">
      <c r="A34" s="709" t="s">
        <v>71</v>
      </c>
      <c r="B34" s="707" t="s">
        <v>91</v>
      </c>
      <c r="C34" s="701" t="s">
        <v>315</v>
      </c>
      <c r="D34" s="113">
        <v>4833</v>
      </c>
      <c r="E34" s="703">
        <f>D34-D35</f>
        <v>4833</v>
      </c>
      <c r="F34" s="705">
        <v>4846</v>
      </c>
    </row>
    <row r="35" spans="1:6" ht="9.75">
      <c r="A35" s="710"/>
      <c r="B35" s="708"/>
      <c r="C35" s="702"/>
      <c r="D35" s="113"/>
      <c r="E35" s="704"/>
      <c r="F35" s="706"/>
    </row>
    <row r="36" spans="1:6" ht="9.75">
      <c r="A36" s="701" t="s">
        <v>147</v>
      </c>
      <c r="B36" s="707" t="s">
        <v>92</v>
      </c>
      <c r="C36" s="701" t="s">
        <v>316</v>
      </c>
      <c r="D36" s="113">
        <v>117251</v>
      </c>
      <c r="E36" s="703">
        <f>D36-D37</f>
        <v>41790</v>
      </c>
      <c r="F36" s="705">
        <v>47733</v>
      </c>
    </row>
    <row r="37" spans="1:6" ht="9.75">
      <c r="A37" s="702"/>
      <c r="B37" s="708"/>
      <c r="C37" s="702"/>
      <c r="D37" s="113">
        <v>75461</v>
      </c>
      <c r="E37" s="704"/>
      <c r="F37" s="706"/>
    </row>
    <row r="38" spans="1:6" ht="9.75">
      <c r="A38" s="701" t="s">
        <v>342</v>
      </c>
      <c r="B38" s="707" t="s">
        <v>93</v>
      </c>
      <c r="C38" s="701" t="s">
        <v>317</v>
      </c>
      <c r="D38" s="113">
        <v>71906</v>
      </c>
      <c r="E38" s="703">
        <f>D38-D39</f>
        <v>603</v>
      </c>
      <c r="F38" s="705">
        <v>3950</v>
      </c>
    </row>
    <row r="39" spans="1:6" ht="9.75">
      <c r="A39" s="702"/>
      <c r="B39" s="708"/>
      <c r="C39" s="702"/>
      <c r="D39" s="113">
        <v>71303</v>
      </c>
      <c r="E39" s="704"/>
      <c r="F39" s="706"/>
    </row>
    <row r="40" spans="1:6" ht="9.75">
      <c r="A40" s="701" t="s">
        <v>344</v>
      </c>
      <c r="B40" s="707" t="s">
        <v>94</v>
      </c>
      <c r="C40" s="701" t="s">
        <v>318</v>
      </c>
      <c r="D40" s="113"/>
      <c r="E40" s="703">
        <f>D40-D41</f>
        <v>0</v>
      </c>
      <c r="F40" s="705"/>
    </row>
    <row r="41" spans="1:6" ht="9.75">
      <c r="A41" s="702"/>
      <c r="B41" s="708"/>
      <c r="C41" s="702"/>
      <c r="D41" s="113"/>
      <c r="E41" s="704"/>
      <c r="F41" s="706"/>
    </row>
    <row r="42" spans="1:6" ht="9.75">
      <c r="A42" s="701" t="s">
        <v>346</v>
      </c>
      <c r="B42" s="707" t="s">
        <v>105</v>
      </c>
      <c r="C42" s="701" t="s">
        <v>319</v>
      </c>
      <c r="D42" s="113"/>
      <c r="E42" s="703">
        <f>D42-D43</f>
        <v>0</v>
      </c>
      <c r="F42" s="705"/>
    </row>
    <row r="43" spans="1:6" ht="9.75">
      <c r="A43" s="702"/>
      <c r="B43" s="708"/>
      <c r="C43" s="702"/>
      <c r="D43" s="113"/>
      <c r="E43" s="704"/>
      <c r="F43" s="706"/>
    </row>
    <row r="44" spans="1:6" ht="9.75">
      <c r="A44" s="701" t="s">
        <v>332</v>
      </c>
      <c r="B44" s="707" t="s">
        <v>106</v>
      </c>
      <c r="C44" s="701" t="s">
        <v>320</v>
      </c>
      <c r="D44" s="113"/>
      <c r="E44" s="703">
        <f>D44-D45</f>
        <v>0</v>
      </c>
      <c r="F44" s="705"/>
    </row>
    <row r="45" spans="1:6" ht="9.75">
      <c r="A45" s="702"/>
      <c r="B45" s="708"/>
      <c r="C45" s="702"/>
      <c r="D45" s="113"/>
      <c r="E45" s="704"/>
      <c r="F45" s="706"/>
    </row>
    <row r="46" spans="1:6" ht="9.75">
      <c r="A46" s="701" t="s">
        <v>334</v>
      </c>
      <c r="B46" s="707" t="s">
        <v>107</v>
      </c>
      <c r="C46" s="701" t="s">
        <v>321</v>
      </c>
      <c r="D46" s="113">
        <v>25345</v>
      </c>
      <c r="E46" s="703">
        <f>D46-D47</f>
        <v>25345</v>
      </c>
      <c r="F46" s="705">
        <v>13942</v>
      </c>
    </row>
    <row r="47" spans="1:6" ht="9.75">
      <c r="A47" s="702"/>
      <c r="B47" s="708"/>
      <c r="C47" s="702"/>
      <c r="D47" s="113"/>
      <c r="E47" s="704"/>
      <c r="F47" s="706"/>
    </row>
    <row r="48" spans="1:6" ht="9.75">
      <c r="A48" s="701" t="s">
        <v>148</v>
      </c>
      <c r="B48" s="707" t="s">
        <v>108</v>
      </c>
      <c r="C48" s="701" t="s">
        <v>322</v>
      </c>
      <c r="D48" s="113"/>
      <c r="E48" s="703">
        <f>D48-D49</f>
        <v>0</v>
      </c>
      <c r="F48" s="705"/>
    </row>
    <row r="49" spans="1:6" ht="9.75">
      <c r="A49" s="702"/>
      <c r="B49" s="708"/>
      <c r="C49" s="702"/>
      <c r="D49" s="113"/>
      <c r="E49" s="704"/>
      <c r="F49" s="706"/>
    </row>
    <row r="50" spans="1:6" ht="9.75">
      <c r="A50" s="701" t="s">
        <v>149</v>
      </c>
      <c r="B50" s="707" t="s">
        <v>109</v>
      </c>
      <c r="C50" s="701" t="s">
        <v>323</v>
      </c>
      <c r="D50" s="113"/>
      <c r="E50" s="703">
        <f>D50-D51</f>
        <v>0</v>
      </c>
      <c r="F50" s="705"/>
    </row>
    <row r="51" spans="1:6" ht="9.75">
      <c r="A51" s="702"/>
      <c r="B51" s="708"/>
      <c r="C51" s="702"/>
      <c r="D51" s="113"/>
      <c r="E51" s="704"/>
      <c r="F51" s="706"/>
    </row>
    <row r="52" spans="1:6" ht="9.75">
      <c r="A52" s="711" t="s">
        <v>404</v>
      </c>
      <c r="B52" s="713" t="s">
        <v>110</v>
      </c>
      <c r="C52" s="717" t="s">
        <v>324</v>
      </c>
      <c r="D52" s="303">
        <f>SUM(D54+D56+D58+D60+D62+D64++D66+D68)</f>
        <v>0</v>
      </c>
      <c r="E52" s="719">
        <f>SUM(E54:E68)</f>
        <v>0</v>
      </c>
      <c r="F52" s="721">
        <f>SUM(F54:F68)</f>
        <v>0</v>
      </c>
    </row>
    <row r="53" spans="1:6" ht="9.75">
      <c r="A53" s="712"/>
      <c r="B53" s="714"/>
      <c r="C53" s="718"/>
      <c r="D53" s="303">
        <f>SUM(D55+D57+D59+D61+D63+D65+D67+D69)</f>
        <v>0</v>
      </c>
      <c r="E53" s="720"/>
      <c r="F53" s="722"/>
    </row>
    <row r="54" spans="1:6" ht="9.75">
      <c r="A54" s="709" t="s">
        <v>72</v>
      </c>
      <c r="B54" s="707" t="s">
        <v>626</v>
      </c>
      <c r="C54" s="701" t="s">
        <v>326</v>
      </c>
      <c r="D54" s="113"/>
      <c r="E54" s="703">
        <f>D54-D55</f>
        <v>0</v>
      </c>
      <c r="F54" s="705"/>
    </row>
    <row r="55" spans="1:6" ht="9.75">
      <c r="A55" s="710"/>
      <c r="B55" s="708"/>
      <c r="C55" s="702"/>
      <c r="D55" s="113"/>
      <c r="E55" s="704"/>
      <c r="F55" s="706"/>
    </row>
    <row r="56" spans="1:6" ht="9.75">
      <c r="A56" s="701" t="s">
        <v>147</v>
      </c>
      <c r="B56" s="707" t="s">
        <v>151</v>
      </c>
      <c r="C56" s="701" t="s">
        <v>327</v>
      </c>
      <c r="D56" s="113"/>
      <c r="E56" s="703">
        <f>D56-D57</f>
        <v>0</v>
      </c>
      <c r="F56" s="705"/>
    </row>
    <row r="57" spans="1:6" ht="9.75">
      <c r="A57" s="702"/>
      <c r="B57" s="708"/>
      <c r="C57" s="702"/>
      <c r="D57" s="113"/>
      <c r="E57" s="704"/>
      <c r="F57" s="706"/>
    </row>
    <row r="58" spans="1:6" ht="9.75">
      <c r="A58" s="701" t="s">
        <v>342</v>
      </c>
      <c r="B58" s="707" t="s">
        <v>111</v>
      </c>
      <c r="C58" s="701" t="s">
        <v>328</v>
      </c>
      <c r="D58" s="113"/>
      <c r="E58" s="703">
        <f>D58-D59</f>
        <v>0</v>
      </c>
      <c r="F58" s="705"/>
    </row>
    <row r="59" spans="1:6" ht="9.75">
      <c r="A59" s="702"/>
      <c r="B59" s="708"/>
      <c r="C59" s="702"/>
      <c r="D59" s="113"/>
      <c r="E59" s="704"/>
      <c r="F59" s="706"/>
    </row>
    <row r="60" spans="1:6" ht="9.75">
      <c r="A60" s="701" t="s">
        <v>344</v>
      </c>
      <c r="B60" s="707" t="s">
        <v>112</v>
      </c>
      <c r="C60" s="701" t="s">
        <v>329</v>
      </c>
      <c r="D60" s="113"/>
      <c r="E60" s="703">
        <f>D60-D61</f>
        <v>0</v>
      </c>
      <c r="F60" s="705"/>
    </row>
    <row r="61" spans="1:6" ht="9.75">
      <c r="A61" s="702"/>
      <c r="B61" s="708"/>
      <c r="C61" s="702"/>
      <c r="D61" s="113"/>
      <c r="E61" s="704"/>
      <c r="F61" s="706"/>
    </row>
    <row r="62" spans="1:6" ht="9.75">
      <c r="A62" s="701" t="s">
        <v>346</v>
      </c>
      <c r="B62" s="707" t="s">
        <v>113</v>
      </c>
      <c r="C62" s="701" t="s">
        <v>330</v>
      </c>
      <c r="D62" s="113"/>
      <c r="E62" s="703">
        <f>D62-D63</f>
        <v>0</v>
      </c>
      <c r="F62" s="705"/>
    </row>
    <row r="63" spans="1:6" ht="9.75">
      <c r="A63" s="702"/>
      <c r="B63" s="708"/>
      <c r="C63" s="702"/>
      <c r="D63" s="113"/>
      <c r="E63" s="704"/>
      <c r="F63" s="706"/>
    </row>
    <row r="64" spans="1:6" ht="9.75">
      <c r="A64" s="701" t="s">
        <v>332</v>
      </c>
      <c r="B64" s="707" t="s">
        <v>476</v>
      </c>
      <c r="C64" s="701" t="s">
        <v>331</v>
      </c>
      <c r="D64" s="113"/>
      <c r="E64" s="703">
        <f>D64-D65</f>
        <v>0</v>
      </c>
      <c r="F64" s="705"/>
    </row>
    <row r="65" spans="1:6" ht="9.75">
      <c r="A65" s="702"/>
      <c r="B65" s="708"/>
      <c r="C65" s="702"/>
      <c r="D65" s="113"/>
      <c r="E65" s="704"/>
      <c r="F65" s="706"/>
    </row>
    <row r="66" spans="1:6" ht="9.75">
      <c r="A66" s="701" t="s">
        <v>334</v>
      </c>
      <c r="B66" s="707" t="s">
        <v>114</v>
      </c>
      <c r="C66" s="701" t="s">
        <v>333</v>
      </c>
      <c r="D66" s="113"/>
      <c r="E66" s="703">
        <f>D66-D67</f>
        <v>0</v>
      </c>
      <c r="F66" s="705"/>
    </row>
    <row r="67" spans="1:6" ht="9.75">
      <c r="A67" s="702"/>
      <c r="B67" s="708"/>
      <c r="C67" s="702"/>
      <c r="D67" s="113"/>
      <c r="E67" s="704"/>
      <c r="F67" s="706"/>
    </row>
    <row r="68" spans="1:6" ht="9.75">
      <c r="A68" s="701" t="s">
        <v>148</v>
      </c>
      <c r="B68" s="707" t="s">
        <v>115</v>
      </c>
      <c r="C68" s="701" t="s">
        <v>335</v>
      </c>
      <c r="D68" s="113"/>
      <c r="E68" s="703">
        <f>D68-D69</f>
        <v>0</v>
      </c>
      <c r="F68" s="705"/>
    </row>
    <row r="69" spans="1:6" ht="9.75">
      <c r="A69" s="702"/>
      <c r="B69" s="708"/>
      <c r="C69" s="702"/>
      <c r="D69" s="113"/>
      <c r="E69" s="704"/>
      <c r="F69" s="706"/>
    </row>
    <row r="70" spans="1:6" ht="9.75">
      <c r="A70" s="711" t="s">
        <v>296</v>
      </c>
      <c r="B70" s="713" t="s">
        <v>134</v>
      </c>
      <c r="C70" s="717" t="s">
        <v>336</v>
      </c>
      <c r="D70" s="303">
        <f>D72+D88+D102+D118</f>
        <v>168178</v>
      </c>
      <c r="E70" s="719">
        <f>E72+E88+E102+E118</f>
        <v>148932</v>
      </c>
      <c r="F70" s="721">
        <f>F72+F88+F102+F118</f>
        <v>209055</v>
      </c>
    </row>
    <row r="71" spans="1:6" ht="9.75">
      <c r="A71" s="712"/>
      <c r="B71" s="714"/>
      <c r="C71" s="718"/>
      <c r="D71" s="303">
        <f>D73+D89+D103+D119</f>
        <v>19246</v>
      </c>
      <c r="E71" s="720"/>
      <c r="F71" s="722"/>
    </row>
    <row r="72" spans="1:6" ht="9.75">
      <c r="A72" s="711" t="s">
        <v>298</v>
      </c>
      <c r="B72" s="713" t="s">
        <v>135</v>
      </c>
      <c r="C72" s="717" t="s">
        <v>338</v>
      </c>
      <c r="D72" s="303">
        <f>SUM(D74+D76+D78+D80+D82+D84+D86)</f>
        <v>4208</v>
      </c>
      <c r="E72" s="719">
        <f>SUM(E74:E86)</f>
        <v>4208</v>
      </c>
      <c r="F72" s="721">
        <f>SUM(F74:F86)</f>
        <v>2456</v>
      </c>
    </row>
    <row r="73" spans="1:6" ht="9.75">
      <c r="A73" s="712"/>
      <c r="B73" s="714"/>
      <c r="C73" s="718"/>
      <c r="D73" s="303">
        <f>SUM(D75+D77+D79+D81+D83+D85+D87)</f>
        <v>0</v>
      </c>
      <c r="E73" s="720"/>
      <c r="F73" s="722"/>
    </row>
    <row r="74" spans="1:6" ht="9.75">
      <c r="A74" s="709" t="s">
        <v>807</v>
      </c>
      <c r="B74" s="707" t="s">
        <v>116</v>
      </c>
      <c r="C74" s="701" t="s">
        <v>339</v>
      </c>
      <c r="D74" s="113">
        <v>869</v>
      </c>
      <c r="E74" s="703">
        <f>D74-D75</f>
        <v>869</v>
      </c>
      <c r="F74" s="705">
        <v>465</v>
      </c>
    </row>
    <row r="75" spans="1:6" ht="9.75">
      <c r="A75" s="710"/>
      <c r="B75" s="708"/>
      <c r="C75" s="702"/>
      <c r="D75" s="113"/>
      <c r="E75" s="704"/>
      <c r="F75" s="706"/>
    </row>
    <row r="76" spans="1:6" ht="9.75">
      <c r="A76" s="701" t="s">
        <v>147</v>
      </c>
      <c r="B76" s="707" t="s">
        <v>811</v>
      </c>
      <c r="C76" s="701" t="s">
        <v>340</v>
      </c>
      <c r="D76" s="113">
        <v>2752</v>
      </c>
      <c r="E76" s="703">
        <f>D76-D77</f>
        <v>2752</v>
      </c>
      <c r="F76" s="705">
        <v>1394</v>
      </c>
    </row>
    <row r="77" spans="1:6" ht="9.75">
      <c r="A77" s="702"/>
      <c r="B77" s="708"/>
      <c r="C77" s="702"/>
      <c r="D77" s="113"/>
      <c r="E77" s="704"/>
      <c r="F77" s="706"/>
    </row>
    <row r="78" spans="1:6" ht="9.75">
      <c r="A78" s="701" t="s">
        <v>342</v>
      </c>
      <c r="B78" s="715" t="s">
        <v>812</v>
      </c>
      <c r="C78" s="701" t="s">
        <v>341</v>
      </c>
      <c r="D78" s="113"/>
      <c r="E78" s="703">
        <f>D78-D79</f>
        <v>0</v>
      </c>
      <c r="F78" s="705"/>
    </row>
    <row r="79" spans="1:6" ht="9.75">
      <c r="A79" s="702"/>
      <c r="B79" s="716"/>
      <c r="C79" s="702"/>
      <c r="D79" s="113"/>
      <c r="E79" s="704"/>
      <c r="F79" s="706"/>
    </row>
    <row r="80" spans="1:6" ht="9.75">
      <c r="A80" s="701" t="s">
        <v>344</v>
      </c>
      <c r="B80" s="707" t="s">
        <v>117</v>
      </c>
      <c r="C80" s="701" t="s">
        <v>343</v>
      </c>
      <c r="D80" s="113"/>
      <c r="E80" s="703">
        <f>D80-D81</f>
        <v>0</v>
      </c>
      <c r="F80" s="705"/>
    </row>
    <row r="81" spans="1:6" ht="9.75">
      <c r="A81" s="702"/>
      <c r="B81" s="708"/>
      <c r="C81" s="702"/>
      <c r="D81" s="113"/>
      <c r="E81" s="704"/>
      <c r="F81" s="706"/>
    </row>
    <row r="82" spans="1:6" ht="9.75">
      <c r="A82" s="701" t="s">
        <v>346</v>
      </c>
      <c r="B82" s="707" t="s">
        <v>118</v>
      </c>
      <c r="C82" s="701" t="s">
        <v>345</v>
      </c>
      <c r="D82" s="113"/>
      <c r="E82" s="703">
        <f>D82-D83</f>
        <v>0</v>
      </c>
      <c r="F82" s="705"/>
    </row>
    <row r="83" spans="1:6" ht="9.75">
      <c r="A83" s="702"/>
      <c r="B83" s="708"/>
      <c r="C83" s="702"/>
      <c r="D83" s="113"/>
      <c r="E83" s="704"/>
      <c r="F83" s="706"/>
    </row>
    <row r="84" spans="1:6" ht="9.75">
      <c r="A84" s="701" t="s">
        <v>332</v>
      </c>
      <c r="B84" s="707" t="s">
        <v>119</v>
      </c>
      <c r="C84" s="701" t="s">
        <v>347</v>
      </c>
      <c r="D84" s="113">
        <v>587</v>
      </c>
      <c r="E84" s="703">
        <f>D84-D85</f>
        <v>587</v>
      </c>
      <c r="F84" s="705">
        <v>597</v>
      </c>
    </row>
    <row r="85" spans="1:6" ht="9.75">
      <c r="A85" s="702"/>
      <c r="B85" s="708"/>
      <c r="C85" s="702"/>
      <c r="D85" s="113"/>
      <c r="E85" s="704"/>
      <c r="F85" s="706"/>
    </row>
    <row r="86" spans="1:6" ht="9.75">
      <c r="A86" s="701" t="s">
        <v>334</v>
      </c>
      <c r="B86" s="707" t="s">
        <v>477</v>
      </c>
      <c r="C86" s="701" t="s">
        <v>348</v>
      </c>
      <c r="D86" s="113"/>
      <c r="E86" s="703">
        <f>D86-D87</f>
        <v>0</v>
      </c>
      <c r="F86" s="705"/>
    </row>
    <row r="87" spans="1:6" ht="9.75">
      <c r="A87" s="702"/>
      <c r="B87" s="708"/>
      <c r="C87" s="702"/>
      <c r="D87" s="113"/>
      <c r="E87" s="704"/>
      <c r="F87" s="706"/>
    </row>
    <row r="88" spans="1:6" ht="9.75">
      <c r="A88" s="711" t="s">
        <v>420</v>
      </c>
      <c r="B88" s="713" t="s">
        <v>136</v>
      </c>
      <c r="C88" s="717" t="s">
        <v>349</v>
      </c>
      <c r="D88" s="303">
        <f>SUM(D90+D92+D94+D96+D98+D100)</f>
        <v>0</v>
      </c>
      <c r="E88" s="719">
        <f>SUM(E90:E100)</f>
        <v>0</v>
      </c>
      <c r="F88" s="721">
        <f>SUM(F90:F100)</f>
        <v>0</v>
      </c>
    </row>
    <row r="89" spans="1:6" ht="9.75">
      <c r="A89" s="712"/>
      <c r="B89" s="714"/>
      <c r="C89" s="718"/>
      <c r="D89" s="303">
        <f>SUM(D91+D93+D95+D97+D99+D101)</f>
        <v>0</v>
      </c>
      <c r="E89" s="720"/>
      <c r="F89" s="722"/>
    </row>
    <row r="90" spans="1:6" ht="9.75">
      <c r="A90" s="709" t="s">
        <v>808</v>
      </c>
      <c r="B90" s="707" t="s">
        <v>478</v>
      </c>
      <c r="C90" s="701" t="s">
        <v>350</v>
      </c>
      <c r="D90" s="113"/>
      <c r="E90" s="703">
        <f>D90-D91</f>
        <v>0</v>
      </c>
      <c r="F90" s="705"/>
    </row>
    <row r="91" spans="1:6" ht="9.75">
      <c r="A91" s="710"/>
      <c r="B91" s="708"/>
      <c r="C91" s="702"/>
      <c r="D91" s="113"/>
      <c r="E91" s="704"/>
      <c r="F91" s="706"/>
    </row>
    <row r="92" spans="1:6" ht="9.75">
      <c r="A92" s="701" t="s">
        <v>147</v>
      </c>
      <c r="B92" s="715" t="s">
        <v>627</v>
      </c>
      <c r="C92" s="701" t="s">
        <v>351</v>
      </c>
      <c r="D92" s="113"/>
      <c r="E92" s="703">
        <f>D92-D93</f>
        <v>0</v>
      </c>
      <c r="F92" s="705"/>
    </row>
    <row r="93" spans="1:6" ht="9.75">
      <c r="A93" s="702"/>
      <c r="B93" s="716"/>
      <c r="C93" s="702"/>
      <c r="D93" s="113"/>
      <c r="E93" s="704"/>
      <c r="F93" s="706"/>
    </row>
    <row r="94" spans="1:6" ht="9.75">
      <c r="A94" s="701" t="s">
        <v>342</v>
      </c>
      <c r="B94" s="707" t="s">
        <v>120</v>
      </c>
      <c r="C94" s="701" t="s">
        <v>352</v>
      </c>
      <c r="D94" s="113"/>
      <c r="E94" s="703">
        <f>D94-D95</f>
        <v>0</v>
      </c>
      <c r="F94" s="705"/>
    </row>
    <row r="95" spans="1:6" ht="9.75">
      <c r="A95" s="702"/>
      <c r="B95" s="708"/>
      <c r="C95" s="702"/>
      <c r="D95" s="113"/>
      <c r="E95" s="704"/>
      <c r="F95" s="706"/>
    </row>
    <row r="96" spans="1:6" ht="9.75">
      <c r="A96" s="701" t="s">
        <v>344</v>
      </c>
      <c r="B96" s="707" t="s">
        <v>121</v>
      </c>
      <c r="C96" s="701" t="s">
        <v>356</v>
      </c>
      <c r="D96" s="113"/>
      <c r="E96" s="703">
        <f>D96-D97</f>
        <v>0</v>
      </c>
      <c r="F96" s="705"/>
    </row>
    <row r="97" spans="1:6" ht="9.75">
      <c r="A97" s="702"/>
      <c r="B97" s="708"/>
      <c r="C97" s="702"/>
      <c r="D97" s="113"/>
      <c r="E97" s="704"/>
      <c r="F97" s="706"/>
    </row>
    <row r="98" spans="1:6" ht="9.75">
      <c r="A98" s="701" t="s">
        <v>346</v>
      </c>
      <c r="B98" s="707" t="s">
        <v>122</v>
      </c>
      <c r="C98" s="701" t="s">
        <v>357</v>
      </c>
      <c r="D98" s="113"/>
      <c r="E98" s="703">
        <f>D98-D99</f>
        <v>0</v>
      </c>
      <c r="F98" s="705"/>
    </row>
    <row r="99" spans="1:6" ht="9.75">
      <c r="A99" s="702"/>
      <c r="B99" s="708"/>
      <c r="C99" s="702"/>
      <c r="D99" s="113"/>
      <c r="E99" s="704"/>
      <c r="F99" s="706"/>
    </row>
    <row r="100" spans="1:6" ht="9.75">
      <c r="A100" s="701" t="s">
        <v>332</v>
      </c>
      <c r="B100" s="707" t="s">
        <v>123</v>
      </c>
      <c r="C100" s="701" t="s">
        <v>358</v>
      </c>
      <c r="D100" s="113"/>
      <c r="E100" s="703">
        <f>D100-D101</f>
        <v>0</v>
      </c>
      <c r="F100" s="705"/>
    </row>
    <row r="101" spans="1:6" ht="9.75">
      <c r="A101" s="702"/>
      <c r="B101" s="708"/>
      <c r="C101" s="702"/>
      <c r="D101" s="113"/>
      <c r="E101" s="704"/>
      <c r="F101" s="706"/>
    </row>
    <row r="102" spans="1:6" ht="9.75">
      <c r="A102" s="711" t="s">
        <v>325</v>
      </c>
      <c r="B102" s="713" t="s">
        <v>137</v>
      </c>
      <c r="C102" s="717" t="s">
        <v>359</v>
      </c>
      <c r="D102" s="303">
        <f>SUM(D104+D106+D108+D110+D112+D114+D116)</f>
        <v>38666</v>
      </c>
      <c r="E102" s="719">
        <f>SUM(E104:E116)</f>
        <v>19420</v>
      </c>
      <c r="F102" s="721">
        <f>SUM(F104:F116)</f>
        <v>16763</v>
      </c>
    </row>
    <row r="103" spans="1:6" ht="9.75">
      <c r="A103" s="712"/>
      <c r="B103" s="714"/>
      <c r="C103" s="718"/>
      <c r="D103" s="303">
        <f>SUM(D105+D107+D109+D111+D113+D115+D117)</f>
        <v>19246</v>
      </c>
      <c r="E103" s="720"/>
      <c r="F103" s="722"/>
    </row>
    <row r="104" spans="1:6" ht="9.75">
      <c r="A104" s="709" t="s">
        <v>809</v>
      </c>
      <c r="B104" s="707" t="s">
        <v>478</v>
      </c>
      <c r="C104" s="701" t="s">
        <v>360</v>
      </c>
      <c r="D104" s="113">
        <v>34676</v>
      </c>
      <c r="E104" s="703">
        <f>D104-D105</f>
        <v>15430</v>
      </c>
      <c r="F104" s="705">
        <v>16630</v>
      </c>
    </row>
    <row r="105" spans="1:6" ht="9.75">
      <c r="A105" s="710"/>
      <c r="B105" s="708"/>
      <c r="C105" s="702"/>
      <c r="D105" s="113">
        <v>19246</v>
      </c>
      <c r="E105" s="704"/>
      <c r="F105" s="706"/>
    </row>
    <row r="106" spans="1:6" ht="9.75">
      <c r="A106" s="701" t="s">
        <v>147</v>
      </c>
      <c r="B106" s="715" t="s">
        <v>627</v>
      </c>
      <c r="C106" s="701" t="s">
        <v>361</v>
      </c>
      <c r="D106" s="113"/>
      <c r="E106" s="703">
        <f>D106-D107</f>
        <v>0</v>
      </c>
      <c r="F106" s="705"/>
    </row>
    <row r="107" spans="1:6" ht="9.75">
      <c r="A107" s="702"/>
      <c r="B107" s="716"/>
      <c r="C107" s="702"/>
      <c r="D107" s="113"/>
      <c r="E107" s="704"/>
      <c r="F107" s="706"/>
    </row>
    <row r="108" spans="1:6" ht="9.75">
      <c r="A108" s="701" t="s">
        <v>342</v>
      </c>
      <c r="B108" s="707" t="s">
        <v>120</v>
      </c>
      <c r="C108" s="701" t="s">
        <v>362</v>
      </c>
      <c r="D108" s="113"/>
      <c r="E108" s="703">
        <f>D108-D109</f>
        <v>0</v>
      </c>
      <c r="F108" s="705"/>
    </row>
    <row r="109" spans="1:6" ht="9.75">
      <c r="A109" s="702"/>
      <c r="B109" s="708"/>
      <c r="C109" s="702"/>
      <c r="D109" s="113"/>
      <c r="E109" s="704"/>
      <c r="F109" s="706"/>
    </row>
    <row r="110" spans="1:6" ht="9.75">
      <c r="A110" s="701" t="s">
        <v>344</v>
      </c>
      <c r="B110" s="707" t="s">
        <v>121</v>
      </c>
      <c r="C110" s="701" t="s">
        <v>363</v>
      </c>
      <c r="D110" s="113">
        <v>101</v>
      </c>
      <c r="E110" s="703">
        <f>D110-D111</f>
        <v>101</v>
      </c>
      <c r="F110" s="705">
        <v>100</v>
      </c>
    </row>
    <row r="111" spans="1:6" ht="9.75">
      <c r="A111" s="702"/>
      <c r="B111" s="708"/>
      <c r="C111" s="702"/>
      <c r="D111" s="113"/>
      <c r="E111" s="704"/>
      <c r="F111" s="706"/>
    </row>
    <row r="112" spans="1:6" ht="9.75">
      <c r="A112" s="701" t="s">
        <v>346</v>
      </c>
      <c r="B112" s="707" t="s">
        <v>628</v>
      </c>
      <c r="C112" s="701" t="s">
        <v>364</v>
      </c>
      <c r="D112" s="113"/>
      <c r="E112" s="703">
        <f>D112-D113</f>
        <v>0</v>
      </c>
      <c r="F112" s="705"/>
    </row>
    <row r="113" spans="1:6" ht="9.75">
      <c r="A113" s="702"/>
      <c r="B113" s="708"/>
      <c r="C113" s="702"/>
      <c r="D113" s="113"/>
      <c r="E113" s="704"/>
      <c r="F113" s="706"/>
    </row>
    <row r="114" spans="1:6" ht="9.75">
      <c r="A114" s="701" t="s">
        <v>332</v>
      </c>
      <c r="B114" s="707" t="s">
        <v>145</v>
      </c>
      <c r="C114" s="701" t="s">
        <v>365</v>
      </c>
      <c r="D114" s="113">
        <v>3676</v>
      </c>
      <c r="E114" s="703">
        <f>D114-D115</f>
        <v>3676</v>
      </c>
      <c r="F114" s="705"/>
    </row>
    <row r="115" spans="1:6" ht="9.75">
      <c r="A115" s="702"/>
      <c r="B115" s="708"/>
      <c r="C115" s="702"/>
      <c r="D115" s="113"/>
      <c r="E115" s="704"/>
      <c r="F115" s="706"/>
    </row>
    <row r="116" spans="1:6" ht="9.75">
      <c r="A116" s="701" t="s">
        <v>334</v>
      </c>
      <c r="B116" s="707" t="s">
        <v>122</v>
      </c>
      <c r="C116" s="701" t="s">
        <v>366</v>
      </c>
      <c r="D116" s="113">
        <v>213</v>
      </c>
      <c r="E116" s="703">
        <f>D116-D117</f>
        <v>213</v>
      </c>
      <c r="F116" s="705">
        <v>33</v>
      </c>
    </row>
    <row r="117" spans="1:6" ht="9.75">
      <c r="A117" s="702"/>
      <c r="B117" s="708"/>
      <c r="C117" s="702"/>
      <c r="D117" s="113"/>
      <c r="E117" s="704"/>
      <c r="F117" s="706"/>
    </row>
    <row r="118" spans="1:6" ht="9.75">
      <c r="A118" s="711" t="s">
        <v>442</v>
      </c>
      <c r="B118" s="713" t="s">
        <v>138</v>
      </c>
      <c r="C118" s="717" t="s">
        <v>368</v>
      </c>
      <c r="D118" s="303">
        <f>SUM(D120+D122+D124+D126+D128)</f>
        <v>125304</v>
      </c>
      <c r="E118" s="719">
        <f>SUM(E120:E128)</f>
        <v>125304</v>
      </c>
      <c r="F118" s="721">
        <f>SUM(F120:F128)</f>
        <v>189836</v>
      </c>
    </row>
    <row r="119" spans="1:6" ht="9.75">
      <c r="A119" s="712"/>
      <c r="B119" s="714"/>
      <c r="C119" s="718"/>
      <c r="D119" s="303">
        <f>SUM(D121+D123+D125+D127+D129)</f>
        <v>0</v>
      </c>
      <c r="E119" s="720"/>
      <c r="F119" s="722"/>
    </row>
    <row r="120" spans="1:6" ht="9.75">
      <c r="A120" s="709" t="s">
        <v>810</v>
      </c>
      <c r="B120" s="707" t="s">
        <v>125</v>
      </c>
      <c r="C120" s="701" t="s">
        <v>369</v>
      </c>
      <c r="D120" s="113">
        <v>3601</v>
      </c>
      <c r="E120" s="703">
        <f>D120-D121</f>
        <v>3601</v>
      </c>
      <c r="F120" s="705">
        <v>2622</v>
      </c>
    </row>
    <row r="121" spans="1:6" ht="9.75">
      <c r="A121" s="710"/>
      <c r="B121" s="708"/>
      <c r="C121" s="702"/>
      <c r="D121" s="113"/>
      <c r="E121" s="704"/>
      <c r="F121" s="706"/>
    </row>
    <row r="122" spans="1:6" ht="9.75">
      <c r="A122" s="701" t="s">
        <v>147</v>
      </c>
      <c r="B122" s="707" t="s">
        <v>124</v>
      </c>
      <c r="C122" s="701" t="s">
        <v>370</v>
      </c>
      <c r="D122" s="113">
        <v>121703</v>
      </c>
      <c r="E122" s="703">
        <f>D122-D123</f>
        <v>121703</v>
      </c>
      <c r="F122" s="705">
        <v>187214</v>
      </c>
    </row>
    <row r="123" spans="1:6" ht="9.75">
      <c r="A123" s="702"/>
      <c r="B123" s="708"/>
      <c r="C123" s="702"/>
      <c r="D123" s="113"/>
      <c r="E123" s="704"/>
      <c r="F123" s="706"/>
    </row>
    <row r="124" spans="1:6" ht="9.75">
      <c r="A124" s="701" t="s">
        <v>342</v>
      </c>
      <c r="B124" s="707" t="s">
        <v>479</v>
      </c>
      <c r="C124" s="701" t="s">
        <v>371</v>
      </c>
      <c r="D124" s="113"/>
      <c r="E124" s="703">
        <f>D124-D125</f>
        <v>0</v>
      </c>
      <c r="F124" s="705"/>
    </row>
    <row r="125" spans="1:6" ht="9.75">
      <c r="A125" s="702"/>
      <c r="B125" s="708"/>
      <c r="C125" s="702"/>
      <c r="D125" s="113"/>
      <c r="E125" s="704"/>
      <c r="F125" s="706"/>
    </row>
    <row r="126" spans="1:6" ht="9.75">
      <c r="A126" s="701" t="s">
        <v>344</v>
      </c>
      <c r="B126" s="707" t="s">
        <v>126</v>
      </c>
      <c r="C126" s="701" t="s">
        <v>372</v>
      </c>
      <c r="D126" s="113"/>
      <c r="E126" s="703">
        <f>D126-D127</f>
        <v>0</v>
      </c>
      <c r="F126" s="705"/>
    </row>
    <row r="127" spans="1:6" ht="9.75">
      <c r="A127" s="702"/>
      <c r="B127" s="708"/>
      <c r="C127" s="702"/>
      <c r="D127" s="113"/>
      <c r="E127" s="704"/>
      <c r="F127" s="706"/>
    </row>
    <row r="128" spans="1:6" ht="9.75">
      <c r="A128" s="701" t="s">
        <v>346</v>
      </c>
      <c r="B128" s="707" t="s">
        <v>127</v>
      </c>
      <c r="C128" s="701" t="s">
        <v>373</v>
      </c>
      <c r="D128" s="113"/>
      <c r="E128" s="703">
        <f>D128-D129</f>
        <v>0</v>
      </c>
      <c r="F128" s="705"/>
    </row>
    <row r="129" spans="1:6" ht="9.75">
      <c r="A129" s="702"/>
      <c r="B129" s="708"/>
      <c r="C129" s="702"/>
      <c r="D129" s="113"/>
      <c r="E129" s="704"/>
      <c r="F129" s="706"/>
    </row>
    <row r="130" spans="1:6" ht="9.75">
      <c r="A130" s="711" t="s">
        <v>337</v>
      </c>
      <c r="B130" s="713" t="s">
        <v>128</v>
      </c>
      <c r="C130" s="717" t="s">
        <v>374</v>
      </c>
      <c r="D130" s="303">
        <v>1269</v>
      </c>
      <c r="E130" s="719">
        <f>SUM(E132:E140)</f>
        <v>1269</v>
      </c>
      <c r="F130" s="721">
        <f>SUM(F132:F140)</f>
        <v>1627</v>
      </c>
    </row>
    <row r="131" spans="1:6" ht="9.75">
      <c r="A131" s="712"/>
      <c r="B131" s="714"/>
      <c r="C131" s="718"/>
      <c r="D131" s="303">
        <f>SUM(D133+D137+D139+D141)</f>
        <v>0</v>
      </c>
      <c r="E131" s="720"/>
      <c r="F131" s="722"/>
    </row>
    <row r="132" spans="1:6" ht="9.75">
      <c r="A132" s="709" t="s">
        <v>817</v>
      </c>
      <c r="B132" s="707" t="s">
        <v>813</v>
      </c>
      <c r="C132" s="701" t="s">
        <v>376</v>
      </c>
      <c r="D132" s="113"/>
      <c r="E132" s="703">
        <f>D132-D133</f>
        <v>0</v>
      </c>
      <c r="F132" s="705"/>
    </row>
    <row r="133" spans="1:6" ht="9.75">
      <c r="A133" s="710"/>
      <c r="B133" s="708"/>
      <c r="C133" s="702"/>
      <c r="D133" s="113"/>
      <c r="E133" s="704"/>
      <c r="F133" s="706"/>
    </row>
    <row r="134" spans="1:6" ht="9.75">
      <c r="A134" s="701" t="s">
        <v>147</v>
      </c>
      <c r="B134" s="707" t="s">
        <v>814</v>
      </c>
      <c r="C134" s="701" t="s">
        <v>377</v>
      </c>
      <c r="D134" s="113">
        <v>1269</v>
      </c>
      <c r="E134" s="703">
        <v>1269</v>
      </c>
      <c r="F134" s="705">
        <v>1627</v>
      </c>
    </row>
    <row r="135" spans="1:6" ht="9.75">
      <c r="A135" s="702"/>
      <c r="B135" s="708"/>
      <c r="C135" s="702"/>
      <c r="D135" s="113"/>
      <c r="E135" s="704"/>
      <c r="F135" s="706"/>
    </row>
    <row r="136" spans="1:6" ht="9.75">
      <c r="A136" s="701" t="s">
        <v>342</v>
      </c>
      <c r="B136" s="707" t="s">
        <v>815</v>
      </c>
      <c r="C136" s="701" t="s">
        <v>378</v>
      </c>
      <c r="D136" s="113"/>
      <c r="E136" s="703">
        <f>D136-D137</f>
        <v>0</v>
      </c>
      <c r="F136" s="705"/>
    </row>
    <row r="137" spans="1:6" ht="9.75">
      <c r="A137" s="702"/>
      <c r="B137" s="708"/>
      <c r="C137" s="702"/>
      <c r="D137" s="113"/>
      <c r="E137" s="704"/>
      <c r="F137" s="706"/>
    </row>
    <row r="138" spans="1:6" ht="9.75">
      <c r="A138" s="701" t="s">
        <v>344</v>
      </c>
      <c r="B138" s="707" t="s">
        <v>816</v>
      </c>
      <c r="C138" s="701" t="s">
        <v>379</v>
      </c>
      <c r="D138" s="113"/>
      <c r="E138" s="703"/>
      <c r="F138" s="705"/>
    </row>
    <row r="139" spans="1:6" ht="9.75">
      <c r="A139" s="702"/>
      <c r="B139" s="708"/>
      <c r="C139" s="702"/>
      <c r="D139" s="113"/>
      <c r="E139" s="704"/>
      <c r="F139" s="706"/>
    </row>
    <row r="140" spans="4:6" ht="9.75">
      <c r="D140" s="62"/>
      <c r="E140" s="62"/>
      <c r="F140" s="62"/>
    </row>
    <row r="141" spans="4:6" ht="9.75">
      <c r="D141" s="62"/>
      <c r="E141" s="62"/>
      <c r="F141" s="62"/>
    </row>
    <row r="142" spans="4:6" ht="9.75">
      <c r="D142" s="62"/>
      <c r="E142" s="62"/>
      <c r="F142" s="62"/>
    </row>
    <row r="143" spans="4:6" ht="9.75">
      <c r="D143" s="62"/>
      <c r="E143" s="62"/>
      <c r="F143" s="62"/>
    </row>
    <row r="144" spans="4:6" ht="9.75">
      <c r="D144" s="62"/>
      <c r="E144" s="62"/>
      <c r="F144" s="62"/>
    </row>
    <row r="145" spans="4:6" ht="9.75">
      <c r="D145" s="62"/>
      <c r="E145" s="62"/>
      <c r="F145" s="62"/>
    </row>
    <row r="146" spans="4:6" ht="9.75">
      <c r="D146" s="62"/>
      <c r="E146" s="62"/>
      <c r="F146" s="62"/>
    </row>
    <row r="147" spans="4:6" ht="9.75">
      <c r="D147" s="62"/>
      <c r="E147" s="62"/>
      <c r="F147" s="62"/>
    </row>
    <row r="148" spans="4:6" ht="9.75">
      <c r="D148" s="62"/>
      <c r="E148" s="62"/>
      <c r="F148" s="62"/>
    </row>
    <row r="149" spans="4:6" ht="9.75">
      <c r="D149" s="62"/>
      <c r="E149" s="62"/>
      <c r="F149" s="62"/>
    </row>
    <row r="150" spans="4:6" ht="9.75">
      <c r="D150" s="62"/>
      <c r="E150" s="62"/>
      <c r="F150" s="62"/>
    </row>
    <row r="151" spans="4:6" ht="9.75">
      <c r="D151" s="62"/>
      <c r="E151" s="62"/>
      <c r="F151" s="62"/>
    </row>
    <row r="152" spans="4:6" ht="9.75">
      <c r="D152" s="62"/>
      <c r="E152" s="62"/>
      <c r="F152" s="62"/>
    </row>
    <row r="153" spans="4:6" ht="9.75">
      <c r="D153" s="62"/>
      <c r="E153" s="62"/>
      <c r="F153" s="62"/>
    </row>
    <row r="154" spans="4:6" ht="9.75">
      <c r="D154" s="62"/>
      <c r="E154" s="62"/>
      <c r="F154" s="62"/>
    </row>
    <row r="155" spans="4:6" ht="9.75">
      <c r="D155" s="62"/>
      <c r="E155" s="62"/>
      <c r="F155" s="62"/>
    </row>
    <row r="156" spans="4:6" ht="9.75">
      <c r="D156" s="62"/>
      <c r="E156" s="62"/>
      <c r="F156" s="62"/>
    </row>
    <row r="157" spans="4:6" ht="9.75">
      <c r="D157" s="62"/>
      <c r="E157" s="62"/>
      <c r="F157" s="62"/>
    </row>
    <row r="158" spans="4:6" ht="9.75">
      <c r="D158" s="62"/>
      <c r="E158" s="62"/>
      <c r="F158" s="62"/>
    </row>
    <row r="159" spans="4:6" ht="9.75">
      <c r="D159" s="62"/>
      <c r="E159" s="62"/>
      <c r="F159" s="62"/>
    </row>
    <row r="160" spans="4:6" ht="9.75">
      <c r="D160" s="62"/>
      <c r="E160" s="62"/>
      <c r="F160" s="62"/>
    </row>
    <row r="161" spans="4:6" ht="9.75">
      <c r="D161" s="62"/>
      <c r="E161" s="62"/>
      <c r="F161" s="62"/>
    </row>
    <row r="162" spans="4:6" ht="9.75">
      <c r="D162" s="62"/>
      <c r="E162" s="62"/>
      <c r="F162" s="62"/>
    </row>
    <row r="163" spans="4:6" ht="9.75">
      <c r="D163" s="62"/>
      <c r="E163" s="62"/>
      <c r="F163" s="62"/>
    </row>
    <row r="164" spans="4:6" ht="9.75">
      <c r="D164" s="62"/>
      <c r="E164" s="62"/>
      <c r="F164" s="62"/>
    </row>
    <row r="165" spans="4:6" ht="9.75">
      <c r="D165" s="62"/>
      <c r="E165" s="62"/>
      <c r="F165" s="62"/>
    </row>
    <row r="166" spans="4:6" ht="9.75">
      <c r="D166" s="62"/>
      <c r="E166" s="62"/>
      <c r="F166" s="62"/>
    </row>
    <row r="167" spans="4:6" ht="9.75">
      <c r="D167" s="62"/>
      <c r="E167" s="62"/>
      <c r="F167" s="62"/>
    </row>
    <row r="168" spans="4:6" ht="9.75">
      <c r="D168" s="62"/>
      <c r="E168" s="62"/>
      <c r="F168" s="62"/>
    </row>
    <row r="169" spans="4:6" ht="9.75">
      <c r="D169" s="62"/>
      <c r="E169" s="62"/>
      <c r="F169" s="62"/>
    </row>
    <row r="170" spans="4:6" ht="9.75">
      <c r="D170" s="62"/>
      <c r="E170" s="62"/>
      <c r="F170" s="62"/>
    </row>
    <row r="171" spans="4:6" ht="9.75">
      <c r="D171" s="62"/>
      <c r="E171" s="62"/>
      <c r="F171" s="62"/>
    </row>
    <row r="172" spans="4:6" ht="9.75">
      <c r="D172" s="62"/>
      <c r="E172" s="62"/>
      <c r="F172" s="62"/>
    </row>
    <row r="173" spans="4:6" ht="9.75">
      <c r="D173" s="62"/>
      <c r="E173" s="62"/>
      <c r="F173" s="62"/>
    </row>
    <row r="174" spans="4:6" ht="9.75">
      <c r="D174" s="62"/>
      <c r="E174" s="62"/>
      <c r="F174" s="62"/>
    </row>
    <row r="175" spans="4:6" ht="9.75">
      <c r="D175" s="62"/>
      <c r="E175" s="62"/>
      <c r="F175" s="62"/>
    </row>
    <row r="176" spans="4:6" ht="9.75">
      <c r="D176" s="62"/>
      <c r="E176" s="62"/>
      <c r="F176" s="62"/>
    </row>
    <row r="177" spans="4:6" ht="9.75">
      <c r="D177" s="62"/>
      <c r="E177" s="62"/>
      <c r="F177" s="62"/>
    </row>
    <row r="178" spans="4:6" ht="9.75">
      <c r="D178" s="62"/>
      <c r="E178" s="62"/>
      <c r="F178" s="62"/>
    </row>
    <row r="179" spans="4:6" ht="9.75">
      <c r="D179" s="62"/>
      <c r="E179" s="62"/>
      <c r="F179" s="62"/>
    </row>
    <row r="180" spans="4:6" ht="9.75">
      <c r="D180" s="62"/>
      <c r="E180" s="62"/>
      <c r="F180" s="62"/>
    </row>
    <row r="181" spans="4:6" ht="9.75">
      <c r="D181" s="62"/>
      <c r="E181" s="62"/>
      <c r="F181" s="62"/>
    </row>
    <row r="182" spans="4:6" ht="9.75">
      <c r="D182" s="62"/>
      <c r="E182" s="62"/>
      <c r="F182" s="62"/>
    </row>
    <row r="183" spans="4:6" ht="9.75">
      <c r="D183" s="62"/>
      <c r="E183" s="62"/>
      <c r="F183" s="62"/>
    </row>
    <row r="184" spans="4:6" ht="9.75">
      <c r="D184" s="62"/>
      <c r="E184" s="62"/>
      <c r="F184" s="62"/>
    </row>
    <row r="185" spans="4:6" ht="9.75">
      <c r="D185" s="62"/>
      <c r="E185" s="62"/>
      <c r="F185" s="62"/>
    </row>
    <row r="186" spans="4:6" ht="9.75">
      <c r="D186" s="62"/>
      <c r="E186" s="62"/>
      <c r="F186" s="62"/>
    </row>
    <row r="187" spans="4:6" ht="9.75">
      <c r="D187" s="62"/>
      <c r="E187" s="62"/>
      <c r="F187" s="62"/>
    </row>
    <row r="188" spans="4:6" ht="9.75">
      <c r="D188" s="62"/>
      <c r="E188" s="62"/>
      <c r="F188" s="62"/>
    </row>
    <row r="189" spans="4:6" ht="9.75">
      <c r="D189" s="62"/>
      <c r="E189" s="62"/>
      <c r="F189" s="62"/>
    </row>
    <row r="190" spans="4:6" ht="9.75">
      <c r="D190" s="62"/>
      <c r="E190" s="62"/>
      <c r="F190" s="62"/>
    </row>
    <row r="191" spans="4:6" ht="9.75">
      <c r="D191" s="62"/>
      <c r="E191" s="62"/>
      <c r="F191" s="62"/>
    </row>
    <row r="192" spans="4:6" ht="9.75">
      <c r="D192" s="62"/>
      <c r="E192" s="62"/>
      <c r="F192" s="62"/>
    </row>
    <row r="193" spans="4:6" ht="9.75">
      <c r="D193" s="62"/>
      <c r="E193" s="62"/>
      <c r="F193" s="62"/>
    </row>
    <row r="194" spans="4:6" ht="9.75">
      <c r="D194" s="62"/>
      <c r="E194" s="62"/>
      <c r="F194" s="62"/>
    </row>
    <row r="195" spans="4:6" ht="9.75">
      <c r="D195" s="62"/>
      <c r="E195" s="62"/>
      <c r="F195" s="62"/>
    </row>
    <row r="196" spans="4:6" ht="9.75">
      <c r="D196" s="62"/>
      <c r="E196" s="62"/>
      <c r="F196" s="62"/>
    </row>
    <row r="197" spans="4:6" ht="9.75">
      <c r="D197" s="62"/>
      <c r="E197" s="62"/>
      <c r="F197" s="62"/>
    </row>
    <row r="198" spans="4:6" ht="9.75">
      <c r="D198" s="62"/>
      <c r="E198" s="62"/>
      <c r="F198" s="62"/>
    </row>
    <row r="199" spans="4:6" ht="9.75">
      <c r="D199" s="62"/>
      <c r="E199" s="62"/>
      <c r="F199" s="62"/>
    </row>
    <row r="200" spans="4:6" ht="9.75">
      <c r="D200" s="62"/>
      <c r="E200" s="62"/>
      <c r="F200" s="62"/>
    </row>
    <row r="201" spans="4:6" ht="9.75">
      <c r="D201" s="62"/>
      <c r="E201" s="62"/>
      <c r="F201" s="62"/>
    </row>
    <row r="202" spans="4:6" ht="9.75">
      <c r="D202" s="62"/>
      <c r="E202" s="62"/>
      <c r="F202" s="62"/>
    </row>
    <row r="203" spans="4:6" ht="9.75">
      <c r="D203" s="62"/>
      <c r="E203" s="62"/>
      <c r="F203" s="62"/>
    </row>
    <row r="204" spans="4:6" ht="9.75">
      <c r="D204" s="62"/>
      <c r="E204" s="62"/>
      <c r="F204" s="62"/>
    </row>
    <row r="205" spans="4:6" ht="9.75">
      <c r="D205" s="62"/>
      <c r="E205" s="62"/>
      <c r="F205" s="62"/>
    </row>
    <row r="206" spans="4:6" ht="9.75">
      <c r="D206" s="62"/>
      <c r="E206" s="62"/>
      <c r="F206" s="62"/>
    </row>
    <row r="207" spans="4:6" ht="9.75">
      <c r="D207" s="62"/>
      <c r="E207" s="62"/>
      <c r="F207" s="62"/>
    </row>
    <row r="208" spans="4:6" ht="9.75">
      <c r="D208" s="62"/>
      <c r="E208" s="62"/>
      <c r="F208" s="62"/>
    </row>
    <row r="209" spans="4:6" ht="9.75">
      <c r="D209" s="62"/>
      <c r="E209" s="62"/>
      <c r="F209" s="62"/>
    </row>
    <row r="210" spans="4:6" ht="9.75">
      <c r="D210" s="62"/>
      <c r="E210" s="62"/>
      <c r="F210" s="62"/>
    </row>
    <row r="211" spans="4:6" ht="9.75">
      <c r="D211" s="62"/>
      <c r="E211" s="62"/>
      <c r="F211" s="62"/>
    </row>
    <row r="212" spans="4:6" ht="9.75">
      <c r="D212" s="62"/>
      <c r="E212" s="62"/>
      <c r="F212" s="62"/>
    </row>
    <row r="213" spans="4:6" ht="9.75">
      <c r="D213" s="62"/>
      <c r="E213" s="62"/>
      <c r="F213" s="62"/>
    </row>
    <row r="214" spans="4:6" ht="9.75">
      <c r="D214" s="62"/>
      <c r="E214" s="62"/>
      <c r="F214" s="62"/>
    </row>
    <row r="215" spans="4:6" ht="9.75">
      <c r="D215" s="62"/>
      <c r="E215" s="62"/>
      <c r="F215" s="62"/>
    </row>
    <row r="216" spans="4:6" ht="9.75">
      <c r="D216" s="62"/>
      <c r="E216" s="62"/>
      <c r="F216" s="62"/>
    </row>
    <row r="217" spans="4:6" ht="9.75">
      <c r="D217" s="62"/>
      <c r="E217" s="62"/>
      <c r="F217" s="62"/>
    </row>
    <row r="218" spans="4:6" ht="9.75">
      <c r="D218" s="62"/>
      <c r="E218" s="62"/>
      <c r="F218" s="62"/>
    </row>
    <row r="219" spans="4:6" ht="9.75">
      <c r="D219" s="62"/>
      <c r="E219" s="62"/>
      <c r="F219" s="62"/>
    </row>
    <row r="220" spans="4:6" ht="9.75">
      <c r="D220" s="62"/>
      <c r="E220" s="62"/>
      <c r="F220" s="62"/>
    </row>
    <row r="221" spans="4:6" ht="9.75">
      <c r="D221" s="62"/>
      <c r="E221" s="62"/>
      <c r="F221" s="62"/>
    </row>
    <row r="222" spans="4:6" ht="9.75">
      <c r="D222" s="62"/>
      <c r="E222" s="62"/>
      <c r="F222" s="62"/>
    </row>
    <row r="223" spans="4:6" ht="9.75">
      <c r="D223" s="62"/>
      <c r="E223" s="62"/>
      <c r="F223" s="62"/>
    </row>
    <row r="224" spans="4:6" ht="9.75">
      <c r="D224" s="62"/>
      <c r="E224" s="62"/>
      <c r="F224" s="62"/>
    </row>
    <row r="225" spans="4:6" ht="9.75">
      <c r="D225" s="62"/>
      <c r="E225" s="62"/>
      <c r="F225" s="62"/>
    </row>
    <row r="226" spans="4:6" ht="9.75">
      <c r="D226" s="62"/>
      <c r="E226" s="62"/>
      <c r="F226" s="62"/>
    </row>
    <row r="227" spans="4:6" ht="9.75">
      <c r="D227" s="62"/>
      <c r="E227" s="62"/>
      <c r="F227" s="62"/>
    </row>
    <row r="228" spans="4:6" ht="9.75">
      <c r="D228" s="62"/>
      <c r="E228" s="62"/>
      <c r="F228" s="62"/>
    </row>
    <row r="229" spans="4:6" ht="9.75">
      <c r="D229" s="62"/>
      <c r="E229" s="62"/>
      <c r="F229" s="62"/>
    </row>
    <row r="230" spans="4:6" ht="9.75">
      <c r="D230" s="62"/>
      <c r="E230" s="62"/>
      <c r="F230" s="62"/>
    </row>
    <row r="231" spans="4:6" ht="9.75">
      <c r="D231" s="62"/>
      <c r="E231" s="62"/>
      <c r="F231" s="62"/>
    </row>
    <row r="232" spans="4:6" ht="9.75">
      <c r="D232" s="62"/>
      <c r="E232" s="62"/>
      <c r="F232" s="62"/>
    </row>
    <row r="233" spans="4:6" ht="9.75">
      <c r="D233" s="62"/>
      <c r="E233" s="62"/>
      <c r="F233" s="62"/>
    </row>
    <row r="234" spans="4:6" ht="9.75">
      <c r="D234" s="62"/>
      <c r="E234" s="62"/>
      <c r="F234" s="62"/>
    </row>
    <row r="235" spans="4:6" ht="9.75">
      <c r="D235" s="62"/>
      <c r="E235" s="62"/>
      <c r="F235" s="62"/>
    </row>
    <row r="236" spans="4:6" ht="9.75">
      <c r="D236" s="62"/>
      <c r="E236" s="62"/>
      <c r="F236" s="62"/>
    </row>
    <row r="237" spans="4:6" ht="9.75">
      <c r="D237" s="62"/>
      <c r="E237" s="62"/>
      <c r="F237" s="62"/>
    </row>
    <row r="238" spans="4:6" ht="9.75">
      <c r="D238" s="62"/>
      <c r="E238" s="62"/>
      <c r="F238" s="62"/>
    </row>
    <row r="239" spans="4:6" ht="9.75">
      <c r="D239" s="62"/>
      <c r="E239" s="62"/>
      <c r="F239" s="62"/>
    </row>
    <row r="240" spans="4:6" ht="9.75">
      <c r="D240" s="62"/>
      <c r="E240" s="62"/>
      <c r="F240" s="62"/>
    </row>
    <row r="241" spans="4:6" ht="9.75">
      <c r="D241" s="62"/>
      <c r="E241" s="62"/>
      <c r="F241" s="62"/>
    </row>
    <row r="242" spans="4:6" ht="9.75">
      <c r="D242" s="62"/>
      <c r="E242" s="62"/>
      <c r="F242" s="62"/>
    </row>
    <row r="243" spans="4:6" ht="9.75">
      <c r="D243" s="62"/>
      <c r="E243" s="62"/>
      <c r="F243" s="62"/>
    </row>
    <row r="244" spans="4:6" ht="9.75">
      <c r="D244" s="62"/>
      <c r="E244" s="62"/>
      <c r="F244" s="62"/>
    </row>
    <row r="245" spans="4:6" ht="9.75">
      <c r="D245" s="62"/>
      <c r="E245" s="62"/>
      <c r="F245" s="62"/>
    </row>
    <row r="246" spans="4:6" ht="9.75">
      <c r="D246" s="62"/>
      <c r="E246" s="62"/>
      <c r="F246" s="62"/>
    </row>
    <row r="247" spans="4:6" ht="9.75">
      <c r="D247" s="62"/>
      <c r="E247" s="62"/>
      <c r="F247" s="62"/>
    </row>
    <row r="248" spans="4:6" ht="9.75">
      <c r="D248" s="62"/>
      <c r="E248" s="62"/>
      <c r="F248" s="62"/>
    </row>
    <row r="249" spans="4:6" ht="9.75">
      <c r="D249" s="62"/>
      <c r="E249" s="62"/>
      <c r="F249" s="62"/>
    </row>
    <row r="250" spans="4:6" ht="9.75">
      <c r="D250" s="62"/>
      <c r="E250" s="62"/>
      <c r="F250" s="62"/>
    </row>
    <row r="251" spans="4:6" ht="9.75">
      <c r="D251" s="62"/>
      <c r="E251" s="62"/>
      <c r="F251" s="62"/>
    </row>
    <row r="252" spans="4:6" ht="9.75">
      <c r="D252" s="62"/>
      <c r="E252" s="62"/>
      <c r="F252" s="62"/>
    </row>
    <row r="253" spans="4:6" ht="9.75">
      <c r="D253" s="62"/>
      <c r="E253" s="62"/>
      <c r="F253" s="62"/>
    </row>
    <row r="254" spans="4:6" ht="9.75">
      <c r="D254" s="62"/>
      <c r="E254" s="62"/>
      <c r="F254" s="62"/>
    </row>
    <row r="255" spans="4:6" ht="9.75">
      <c r="D255" s="62"/>
      <c r="E255" s="62"/>
      <c r="F255" s="62"/>
    </row>
    <row r="256" spans="4:6" ht="9.75">
      <c r="D256" s="62"/>
      <c r="E256" s="62"/>
      <c r="F256" s="62"/>
    </row>
    <row r="257" spans="4:6" ht="9.75">
      <c r="D257" s="62"/>
      <c r="E257" s="62"/>
      <c r="F257" s="62"/>
    </row>
    <row r="258" spans="4:6" ht="9.75">
      <c r="D258" s="62"/>
      <c r="E258" s="62"/>
      <c r="F258" s="62"/>
    </row>
    <row r="259" spans="4:6" ht="9.75">
      <c r="D259" s="62"/>
      <c r="E259" s="62"/>
      <c r="F259" s="62"/>
    </row>
    <row r="260" spans="4:6" ht="9.75">
      <c r="D260" s="62"/>
      <c r="E260" s="62"/>
      <c r="F260" s="62"/>
    </row>
    <row r="261" spans="4:6" ht="9.75">
      <c r="D261" s="62"/>
      <c r="E261" s="62"/>
      <c r="F261" s="62"/>
    </row>
    <row r="262" spans="4:6" ht="9.75">
      <c r="D262" s="62"/>
      <c r="E262" s="62"/>
      <c r="F262" s="62"/>
    </row>
    <row r="263" spans="4:6" ht="9.75">
      <c r="D263" s="62"/>
      <c r="E263" s="62"/>
      <c r="F263" s="62"/>
    </row>
    <row r="264" spans="4:6" ht="9.75">
      <c r="D264" s="62"/>
      <c r="E264" s="62"/>
      <c r="F264" s="62"/>
    </row>
    <row r="265" spans="4:6" ht="9.75">
      <c r="D265" s="62"/>
      <c r="E265" s="62"/>
      <c r="F265" s="62"/>
    </row>
    <row r="266" spans="4:6" ht="9.75">
      <c r="D266" s="62"/>
      <c r="E266" s="62"/>
      <c r="F266" s="62"/>
    </row>
    <row r="267" spans="4:6" ht="9.75">
      <c r="D267" s="62"/>
      <c r="E267" s="62"/>
      <c r="F267" s="62"/>
    </row>
    <row r="268" spans="4:6" ht="9.75">
      <c r="D268" s="62"/>
      <c r="E268" s="62"/>
      <c r="F268" s="62"/>
    </row>
    <row r="269" spans="4:6" ht="9.75">
      <c r="D269" s="62"/>
      <c r="E269" s="62"/>
      <c r="F269" s="62"/>
    </row>
    <row r="270" spans="4:6" ht="9.75">
      <c r="D270" s="62"/>
      <c r="E270" s="62"/>
      <c r="F270" s="62"/>
    </row>
    <row r="271" spans="4:6" ht="9.75">
      <c r="D271" s="62"/>
      <c r="E271" s="62"/>
      <c r="F271" s="62"/>
    </row>
    <row r="272" spans="4:6" ht="9.75">
      <c r="D272" s="62"/>
      <c r="E272" s="62"/>
      <c r="F272" s="62"/>
    </row>
    <row r="273" spans="4:6" ht="9.75">
      <c r="D273" s="62"/>
      <c r="E273" s="62"/>
      <c r="F273" s="62"/>
    </row>
    <row r="274" spans="4:6" ht="9.75">
      <c r="D274" s="62"/>
      <c r="E274" s="62"/>
      <c r="F274" s="62"/>
    </row>
    <row r="275" spans="4:6" ht="9.75">
      <c r="D275" s="62"/>
      <c r="E275" s="62"/>
      <c r="F275" s="62"/>
    </row>
    <row r="276" spans="4:6" ht="9.75">
      <c r="D276" s="62"/>
      <c r="E276" s="62"/>
      <c r="F276" s="62"/>
    </row>
    <row r="277" spans="4:6" ht="9.75">
      <c r="D277" s="62"/>
      <c r="E277" s="62"/>
      <c r="F277" s="62"/>
    </row>
    <row r="278" spans="4:6" ht="9.75">
      <c r="D278" s="62"/>
      <c r="E278" s="62"/>
      <c r="F278" s="62"/>
    </row>
    <row r="279" spans="4:6" ht="9.75">
      <c r="D279" s="62"/>
      <c r="E279" s="62"/>
      <c r="F279" s="62"/>
    </row>
    <row r="280" spans="4:6" ht="9.75">
      <c r="D280" s="62"/>
      <c r="E280" s="62"/>
      <c r="F280" s="62"/>
    </row>
    <row r="281" spans="4:6" ht="9.75">
      <c r="D281" s="62"/>
      <c r="E281" s="62"/>
      <c r="F281" s="62"/>
    </row>
    <row r="282" spans="4:6" ht="9.75">
      <c r="D282" s="62"/>
      <c r="E282" s="62"/>
      <c r="F282" s="62"/>
    </row>
    <row r="283" spans="4:6" ht="9.75">
      <c r="D283" s="62"/>
      <c r="E283" s="62"/>
      <c r="F283" s="62"/>
    </row>
    <row r="284" spans="4:6" ht="9.75">
      <c r="D284" s="62"/>
      <c r="E284" s="62"/>
      <c r="F284" s="62"/>
    </row>
    <row r="285" spans="4:6" ht="9.75">
      <c r="D285" s="62"/>
      <c r="E285" s="62"/>
      <c r="F285" s="62"/>
    </row>
    <row r="286" spans="4:6" ht="9.75">
      <c r="D286" s="62"/>
      <c r="E286" s="62"/>
      <c r="F286" s="62"/>
    </row>
    <row r="287" spans="4:6" ht="9.75">
      <c r="D287" s="62"/>
      <c r="E287" s="62"/>
      <c r="F287" s="62"/>
    </row>
    <row r="288" spans="4:6" ht="9.75">
      <c r="D288" s="62"/>
      <c r="E288" s="62"/>
      <c r="F288" s="62"/>
    </row>
    <row r="289" spans="4:6" ht="9.75">
      <c r="D289" s="62"/>
      <c r="E289" s="62"/>
      <c r="F289" s="62"/>
    </row>
    <row r="290" spans="4:6" ht="9.75">
      <c r="D290" s="62"/>
      <c r="E290" s="62"/>
      <c r="F290" s="62"/>
    </row>
    <row r="291" spans="4:6" ht="9.75">
      <c r="D291" s="62"/>
      <c r="E291" s="62"/>
      <c r="F291" s="62"/>
    </row>
    <row r="292" spans="4:6" ht="9.75">
      <c r="D292" s="62"/>
      <c r="E292" s="62"/>
      <c r="F292" s="62"/>
    </row>
    <row r="293" spans="4:6" ht="9.75">
      <c r="D293" s="62"/>
      <c r="E293" s="62"/>
      <c r="F293" s="62"/>
    </row>
    <row r="294" spans="4:6" ht="9.75">
      <c r="D294" s="62"/>
      <c r="E294" s="62"/>
      <c r="F294" s="62"/>
    </row>
    <row r="295" spans="4:6" ht="9.75">
      <c r="D295" s="62"/>
      <c r="E295" s="62"/>
      <c r="F295" s="62"/>
    </row>
    <row r="296" spans="4:6" ht="9.75">
      <c r="D296" s="62"/>
      <c r="E296" s="62"/>
      <c r="F296" s="62"/>
    </row>
    <row r="297" spans="4:6" ht="9.75">
      <c r="D297" s="62"/>
      <c r="E297" s="62"/>
      <c r="F297" s="62"/>
    </row>
    <row r="298" spans="4:6" ht="9.75">
      <c r="D298" s="62"/>
      <c r="E298" s="62"/>
      <c r="F298" s="62"/>
    </row>
    <row r="299" spans="4:6" ht="9.75">
      <c r="D299" s="62"/>
      <c r="E299" s="62"/>
      <c r="F299" s="62"/>
    </row>
    <row r="300" spans="4:6" ht="9.75">
      <c r="D300" s="62"/>
      <c r="E300" s="62"/>
      <c r="F300" s="62"/>
    </row>
    <row r="301" spans="4:6" ht="9.75">
      <c r="D301" s="62"/>
      <c r="E301" s="62"/>
      <c r="F301" s="62"/>
    </row>
    <row r="302" spans="4:6" ht="9.75">
      <c r="D302" s="62"/>
      <c r="E302" s="62"/>
      <c r="F302" s="62"/>
    </row>
    <row r="303" spans="4:6" ht="9.75">
      <c r="D303" s="62"/>
      <c r="E303" s="62"/>
      <c r="F303" s="62"/>
    </row>
    <row r="304" spans="4:6" ht="9.75">
      <c r="D304" s="62"/>
      <c r="E304" s="62"/>
      <c r="F304" s="62"/>
    </row>
    <row r="305" spans="4:6" ht="9.75">
      <c r="D305" s="62"/>
      <c r="E305" s="62"/>
      <c r="F305" s="62"/>
    </row>
    <row r="306" spans="4:6" ht="9.75">
      <c r="D306" s="62"/>
      <c r="E306" s="62"/>
      <c r="F306" s="62"/>
    </row>
    <row r="307" spans="4:6" ht="9.75">
      <c r="D307" s="62"/>
      <c r="E307" s="62"/>
      <c r="F307" s="62"/>
    </row>
    <row r="308" spans="4:6" ht="9.75">
      <c r="D308" s="62"/>
      <c r="E308" s="62"/>
      <c r="F308" s="62"/>
    </row>
    <row r="309" spans="4:6" ht="9.75">
      <c r="D309" s="62"/>
      <c r="E309" s="62"/>
      <c r="F309" s="62"/>
    </row>
    <row r="310" spans="4:6" ht="9.75">
      <c r="D310" s="62"/>
      <c r="E310" s="62"/>
      <c r="F310" s="62"/>
    </row>
    <row r="311" spans="4:6" ht="9.75">
      <c r="D311" s="62"/>
      <c r="E311" s="62"/>
      <c r="F311" s="62"/>
    </row>
    <row r="312" spans="4:6" ht="9.75">
      <c r="D312" s="62"/>
      <c r="E312" s="62"/>
      <c r="F312" s="62"/>
    </row>
    <row r="313" spans="4:6" ht="9.75">
      <c r="D313" s="62"/>
      <c r="E313" s="62"/>
      <c r="F313" s="62"/>
    </row>
    <row r="314" spans="4:6" ht="9.75">
      <c r="D314" s="62"/>
      <c r="E314" s="62"/>
      <c r="F314" s="62"/>
    </row>
    <row r="315" spans="4:6" ht="9.75">
      <c r="D315" s="62"/>
      <c r="E315" s="62"/>
      <c r="F315" s="62"/>
    </row>
    <row r="316" spans="4:6" ht="9.75">
      <c r="D316" s="62"/>
      <c r="E316" s="62"/>
      <c r="F316" s="62"/>
    </row>
    <row r="317" spans="4:6" ht="9.75">
      <c r="D317" s="62"/>
      <c r="E317" s="62"/>
      <c r="F317" s="62"/>
    </row>
    <row r="318" spans="4:6" ht="9.75">
      <c r="D318" s="62"/>
      <c r="E318" s="62"/>
      <c r="F318" s="62"/>
    </row>
    <row r="319" spans="4:6" ht="9.75">
      <c r="D319" s="62"/>
      <c r="E319" s="62"/>
      <c r="F319" s="62"/>
    </row>
    <row r="320" spans="4:6" ht="9.75">
      <c r="D320" s="62"/>
      <c r="E320" s="62"/>
      <c r="F320" s="62"/>
    </row>
    <row r="321" spans="4:6" ht="9.75">
      <c r="D321" s="62"/>
      <c r="E321" s="62"/>
      <c r="F321" s="62"/>
    </row>
    <row r="322" spans="4:6" ht="9.75">
      <c r="D322" s="62"/>
      <c r="E322" s="62"/>
      <c r="F322" s="62"/>
    </row>
    <row r="323" spans="4:6" ht="9.75">
      <c r="D323" s="62"/>
      <c r="E323" s="62"/>
      <c r="F323" s="62"/>
    </row>
    <row r="324" spans="4:6" ht="9.75">
      <c r="D324" s="62"/>
      <c r="E324" s="62"/>
      <c r="F324" s="62"/>
    </row>
    <row r="325" spans="4:6" ht="9.75">
      <c r="D325" s="62"/>
      <c r="E325" s="62"/>
      <c r="F325" s="62"/>
    </row>
    <row r="326" spans="4:6" ht="9.75">
      <c r="D326" s="62"/>
      <c r="E326" s="62"/>
      <c r="F326" s="62"/>
    </row>
    <row r="327" spans="4:6" ht="9.75">
      <c r="D327" s="62"/>
      <c r="E327" s="62"/>
      <c r="F327" s="62"/>
    </row>
    <row r="328" spans="4:6" ht="9.75">
      <c r="D328" s="62"/>
      <c r="E328" s="62"/>
      <c r="F328" s="62"/>
    </row>
    <row r="329" spans="4:6" ht="9.75">
      <c r="D329" s="62"/>
      <c r="E329" s="62"/>
      <c r="F329" s="62"/>
    </row>
    <row r="330" spans="4:6" ht="9.75">
      <c r="D330" s="62"/>
      <c r="E330" s="62"/>
      <c r="F330" s="62"/>
    </row>
    <row r="331" spans="4:6" ht="9.75">
      <c r="D331" s="62"/>
      <c r="E331" s="62"/>
      <c r="F331" s="62"/>
    </row>
    <row r="332" spans="4:6" ht="9.75">
      <c r="D332" s="62"/>
      <c r="E332" s="62"/>
      <c r="F332" s="62"/>
    </row>
    <row r="333" spans="4:6" ht="9.75">
      <c r="D333" s="62"/>
      <c r="E333" s="62"/>
      <c r="F333" s="62"/>
    </row>
    <row r="334" spans="4:6" ht="9.75">
      <c r="D334" s="62"/>
      <c r="E334" s="62"/>
      <c r="F334" s="62"/>
    </row>
    <row r="335" spans="4:6" ht="9.75">
      <c r="D335" s="62"/>
      <c r="E335" s="62"/>
      <c r="F335" s="62"/>
    </row>
    <row r="336" spans="4:6" ht="9.75">
      <c r="D336" s="62"/>
      <c r="E336" s="62"/>
      <c r="F336" s="62"/>
    </row>
    <row r="337" spans="4:6" ht="9.75">
      <c r="D337" s="62"/>
      <c r="E337" s="62"/>
      <c r="F337" s="62"/>
    </row>
    <row r="338" spans="4:6" ht="9.75">
      <c r="D338" s="62"/>
      <c r="E338" s="62"/>
      <c r="F338" s="62"/>
    </row>
    <row r="339" spans="4:6" ht="9.75">
      <c r="D339" s="62"/>
      <c r="E339" s="62"/>
      <c r="F339" s="62"/>
    </row>
    <row r="340" spans="4:6" ht="9.75">
      <c r="D340" s="62"/>
      <c r="E340" s="62"/>
      <c r="F340" s="62"/>
    </row>
    <row r="341" spans="4:6" ht="9.75">
      <c r="D341" s="62"/>
      <c r="E341" s="62"/>
      <c r="F341" s="62"/>
    </row>
    <row r="342" spans="4:6" ht="9.75">
      <c r="D342" s="62"/>
      <c r="E342" s="62"/>
      <c r="F342" s="62"/>
    </row>
    <row r="343" spans="4:6" ht="9.75">
      <c r="D343" s="62"/>
      <c r="E343" s="62"/>
      <c r="F343" s="62"/>
    </row>
    <row r="344" spans="4:6" ht="9.75">
      <c r="D344" s="62"/>
      <c r="E344" s="62"/>
      <c r="F344" s="62"/>
    </row>
    <row r="345" spans="4:6" ht="9.75">
      <c r="D345" s="62"/>
      <c r="E345" s="62"/>
      <c r="F345" s="62"/>
    </row>
    <row r="346" spans="4:6" ht="9.75">
      <c r="D346" s="62"/>
      <c r="E346" s="62"/>
      <c r="F346" s="62"/>
    </row>
    <row r="347" spans="4:6" ht="9.75">
      <c r="D347" s="62"/>
      <c r="E347" s="62"/>
      <c r="F347" s="62"/>
    </row>
    <row r="348" spans="4:6" ht="9.75">
      <c r="D348" s="62"/>
      <c r="E348" s="62"/>
      <c r="F348" s="62"/>
    </row>
    <row r="349" spans="4:6" ht="9.75">
      <c r="D349" s="62"/>
      <c r="E349" s="62"/>
      <c r="F349" s="62"/>
    </row>
    <row r="350" spans="4:6" ht="9.75">
      <c r="D350" s="62"/>
      <c r="E350" s="62"/>
      <c r="F350" s="62"/>
    </row>
    <row r="351" spans="4:6" ht="9.75">
      <c r="D351" s="62"/>
      <c r="E351" s="62"/>
      <c r="F351" s="62"/>
    </row>
    <row r="352" spans="4:6" ht="9.75">
      <c r="D352" s="62"/>
      <c r="E352" s="62"/>
      <c r="F352" s="62"/>
    </row>
    <row r="353" spans="4:6" ht="9.75">
      <c r="D353" s="62"/>
      <c r="E353" s="62"/>
      <c r="F353" s="62"/>
    </row>
    <row r="354" spans="4:6" ht="9.75">
      <c r="D354" s="62"/>
      <c r="E354" s="62"/>
      <c r="F354" s="62"/>
    </row>
    <row r="355" spans="4:6" ht="9.75">
      <c r="D355" s="62"/>
      <c r="E355" s="62"/>
      <c r="F355" s="62"/>
    </row>
    <row r="356" spans="4:6" ht="9.75">
      <c r="D356" s="62"/>
      <c r="E356" s="62"/>
      <c r="F356" s="62"/>
    </row>
    <row r="357" spans="4:6" ht="9.75">
      <c r="D357" s="62"/>
      <c r="E357" s="62"/>
      <c r="F357" s="62"/>
    </row>
    <row r="358" spans="4:6" ht="9.75">
      <c r="D358" s="62"/>
      <c r="E358" s="62"/>
      <c r="F358" s="62"/>
    </row>
    <row r="359" spans="4:6" ht="9.75">
      <c r="D359" s="62"/>
      <c r="E359" s="62"/>
      <c r="F359" s="62"/>
    </row>
    <row r="360" spans="4:6" ht="9.75">
      <c r="D360" s="62"/>
      <c r="E360" s="62"/>
      <c r="F360" s="62"/>
    </row>
    <row r="361" spans="4:6" ht="9.75">
      <c r="D361" s="62"/>
      <c r="E361" s="62"/>
      <c r="F361" s="62"/>
    </row>
    <row r="362" spans="4:6" ht="9.75">
      <c r="D362" s="62"/>
      <c r="E362" s="62"/>
      <c r="F362" s="62"/>
    </row>
    <row r="363" spans="4:6" ht="9.75">
      <c r="D363" s="62"/>
      <c r="E363" s="62"/>
      <c r="F363" s="62"/>
    </row>
    <row r="364" spans="4:6" ht="9.75">
      <c r="D364" s="62"/>
      <c r="E364" s="62"/>
      <c r="F364" s="62"/>
    </row>
    <row r="365" spans="4:6" ht="9.75">
      <c r="D365" s="62"/>
      <c r="E365" s="62"/>
      <c r="F365" s="62"/>
    </row>
    <row r="366" spans="4:6" ht="9.75">
      <c r="D366" s="62"/>
      <c r="E366" s="62"/>
      <c r="F366" s="62"/>
    </row>
    <row r="367" spans="4:6" ht="9.75">
      <c r="D367" s="62"/>
      <c r="E367" s="62"/>
      <c r="F367" s="62"/>
    </row>
    <row r="368" spans="4:6" ht="9.75">
      <c r="D368" s="62"/>
      <c r="E368" s="62"/>
      <c r="F368" s="62"/>
    </row>
    <row r="369" spans="4:6" ht="9.75">
      <c r="D369" s="62"/>
      <c r="E369" s="62"/>
      <c r="F369" s="62"/>
    </row>
    <row r="370" spans="4:6" ht="9.75">
      <c r="D370" s="62"/>
      <c r="E370" s="62"/>
      <c r="F370" s="62"/>
    </row>
    <row r="371" spans="4:6" ht="9.75">
      <c r="D371" s="62"/>
      <c r="E371" s="62"/>
      <c r="F371" s="62"/>
    </row>
    <row r="372" spans="4:6" ht="9.75">
      <c r="D372" s="62"/>
      <c r="E372" s="62"/>
      <c r="F372" s="62"/>
    </row>
    <row r="373" spans="4:6" ht="9.75">
      <c r="D373" s="62"/>
      <c r="E373" s="62"/>
      <c r="F373" s="62"/>
    </row>
    <row r="374" spans="4:6" ht="9.75">
      <c r="D374" s="62"/>
      <c r="E374" s="62"/>
      <c r="F374" s="62"/>
    </row>
    <row r="375" spans="4:6" ht="9.75">
      <c r="D375" s="62"/>
      <c r="E375" s="62"/>
      <c r="F375" s="62"/>
    </row>
    <row r="376" spans="4:6" ht="9.75">
      <c r="D376" s="62"/>
      <c r="E376" s="62"/>
      <c r="F376" s="62"/>
    </row>
    <row r="377" spans="4:6" ht="9.75">
      <c r="D377" s="62"/>
      <c r="E377" s="62"/>
      <c r="F377" s="62"/>
    </row>
    <row r="378" spans="4:6" ht="9.75">
      <c r="D378" s="62"/>
      <c r="E378" s="62"/>
      <c r="F378" s="62"/>
    </row>
    <row r="379" spans="4:6" ht="9.75">
      <c r="D379" s="62"/>
      <c r="E379" s="62"/>
      <c r="F379" s="62"/>
    </row>
    <row r="380" spans="4:6" ht="9.75">
      <c r="D380" s="62"/>
      <c r="E380" s="62"/>
      <c r="F380" s="62"/>
    </row>
    <row r="381" spans="4:6" ht="9.75">
      <c r="D381" s="62"/>
      <c r="E381" s="62"/>
      <c r="F381" s="62"/>
    </row>
    <row r="382" spans="4:6" ht="9.75">
      <c r="D382" s="62"/>
      <c r="E382" s="62"/>
      <c r="F382" s="62"/>
    </row>
    <row r="383" spans="4:6" ht="9.75">
      <c r="D383" s="62"/>
      <c r="E383" s="62"/>
      <c r="F383" s="62"/>
    </row>
    <row r="384" spans="4:6" ht="9.75">
      <c r="D384" s="62"/>
      <c r="E384" s="62"/>
      <c r="F384" s="62"/>
    </row>
    <row r="385" spans="4:6" ht="9.75">
      <c r="D385" s="62"/>
      <c r="E385" s="62"/>
      <c r="F385" s="62"/>
    </row>
    <row r="386" spans="4:6" ht="9.75">
      <c r="D386" s="62"/>
      <c r="E386" s="62"/>
      <c r="F386" s="62"/>
    </row>
    <row r="387" spans="4:6" ht="9.75">
      <c r="D387" s="62"/>
      <c r="E387" s="62"/>
      <c r="F387" s="62"/>
    </row>
    <row r="388" spans="4:6" ht="9.75">
      <c r="D388" s="62"/>
      <c r="E388" s="62"/>
      <c r="F388" s="62"/>
    </row>
    <row r="389" spans="4:6" ht="9.75">
      <c r="D389" s="62"/>
      <c r="E389" s="62"/>
      <c r="F389" s="62"/>
    </row>
    <row r="390" spans="4:6" ht="9.75">
      <c r="D390" s="62"/>
      <c r="E390" s="62"/>
      <c r="F390" s="62"/>
    </row>
    <row r="391" spans="4:6" ht="9.75">
      <c r="D391" s="62"/>
      <c r="E391" s="62"/>
      <c r="F391" s="62"/>
    </row>
    <row r="392" spans="4:6" ht="9.75">
      <c r="D392" s="62"/>
      <c r="E392" s="62"/>
      <c r="F392" s="62"/>
    </row>
    <row r="393" spans="4:6" ht="9.75">
      <c r="D393" s="62"/>
      <c r="E393" s="62"/>
      <c r="F393" s="62"/>
    </row>
    <row r="394" spans="4:6" ht="9.75">
      <c r="D394" s="62"/>
      <c r="E394" s="62"/>
      <c r="F394" s="62"/>
    </row>
    <row r="395" spans="4:6" ht="9.75">
      <c r="D395" s="62"/>
      <c r="E395" s="62"/>
      <c r="F395" s="62"/>
    </row>
    <row r="396" spans="4:6" ht="9.75">
      <c r="D396" s="62"/>
      <c r="E396" s="62"/>
      <c r="F396" s="62"/>
    </row>
    <row r="397" spans="4:6" ht="9.75">
      <c r="D397" s="62"/>
      <c r="E397" s="62"/>
      <c r="F397" s="62"/>
    </row>
    <row r="398" spans="4:6" ht="9.75">
      <c r="D398" s="62"/>
      <c r="E398" s="62"/>
      <c r="F398" s="62"/>
    </row>
    <row r="399" spans="4:6" ht="9.75">
      <c r="D399" s="62"/>
      <c r="E399" s="62"/>
      <c r="F399" s="62"/>
    </row>
    <row r="400" spans="4:6" ht="9.75">
      <c r="D400" s="62"/>
      <c r="E400" s="62"/>
      <c r="F400" s="62"/>
    </row>
    <row r="401" spans="4:6" ht="9.75">
      <c r="D401" s="62"/>
      <c r="E401" s="62"/>
      <c r="F401" s="62"/>
    </row>
    <row r="402" spans="4:6" ht="9.75">
      <c r="D402" s="62"/>
      <c r="E402" s="62"/>
      <c r="F402" s="62"/>
    </row>
    <row r="403" spans="4:6" ht="9.75">
      <c r="D403" s="62"/>
      <c r="E403" s="62"/>
      <c r="F403" s="62"/>
    </row>
    <row r="404" spans="4:6" ht="9.75">
      <c r="D404" s="62"/>
      <c r="E404" s="62"/>
      <c r="F404" s="62"/>
    </row>
    <row r="405" spans="4:6" ht="9.75">
      <c r="D405" s="62"/>
      <c r="E405" s="62"/>
      <c r="F405" s="62"/>
    </row>
    <row r="406" spans="4:6" ht="9.75">
      <c r="D406" s="62"/>
      <c r="E406" s="62"/>
      <c r="F406" s="62"/>
    </row>
    <row r="407" spans="4:6" ht="9.75">
      <c r="D407" s="62"/>
      <c r="E407" s="62"/>
      <c r="F407" s="62"/>
    </row>
    <row r="408" spans="4:6" ht="9.75">
      <c r="D408" s="62"/>
      <c r="E408" s="62"/>
      <c r="F408" s="62"/>
    </row>
    <row r="409" spans="4:6" ht="9.75">
      <c r="D409" s="62"/>
      <c r="E409" s="62"/>
      <c r="F409" s="62"/>
    </row>
    <row r="410" spans="4:6" ht="9.75">
      <c r="D410" s="62"/>
      <c r="E410" s="62"/>
      <c r="F410" s="62"/>
    </row>
    <row r="411" spans="4:6" ht="9.75">
      <c r="D411" s="62"/>
      <c r="E411" s="62"/>
      <c r="F411" s="62"/>
    </row>
    <row r="412" spans="4:6" ht="9.75">
      <c r="D412" s="62"/>
      <c r="E412" s="62"/>
      <c r="F412" s="62"/>
    </row>
    <row r="413" spans="4:6" ht="9.75">
      <c r="D413" s="62"/>
      <c r="E413" s="62"/>
      <c r="F413" s="62"/>
    </row>
    <row r="414" spans="4:6" ht="9.75">
      <c r="D414" s="62"/>
      <c r="E414" s="62"/>
      <c r="F414" s="62"/>
    </row>
    <row r="415" spans="4:6" ht="9.75">
      <c r="D415" s="62"/>
      <c r="E415" s="62"/>
      <c r="F415" s="62"/>
    </row>
    <row r="416" spans="4:6" ht="9.75">
      <c r="D416" s="62"/>
      <c r="E416" s="62"/>
      <c r="F416" s="62"/>
    </row>
    <row r="417" spans="4:6" ht="9.75">
      <c r="D417" s="62"/>
      <c r="E417" s="62"/>
      <c r="F417" s="62"/>
    </row>
    <row r="418" spans="4:6" ht="9.75">
      <c r="D418" s="62"/>
      <c r="E418" s="62"/>
      <c r="F418" s="62"/>
    </row>
    <row r="419" spans="4:6" ht="9.75">
      <c r="D419" s="62"/>
      <c r="E419" s="62"/>
      <c r="F419" s="62"/>
    </row>
    <row r="420" spans="4:6" ht="9.75">
      <c r="D420" s="62"/>
      <c r="E420" s="62"/>
      <c r="F420" s="62"/>
    </row>
    <row r="421" spans="4:6" ht="9.75">
      <c r="D421" s="62"/>
      <c r="E421" s="62"/>
      <c r="F421" s="62"/>
    </row>
    <row r="422" spans="4:6" ht="9.75">
      <c r="D422" s="62"/>
      <c r="E422" s="62"/>
      <c r="F422" s="62"/>
    </row>
    <row r="423" spans="4:6" ht="9.75">
      <c r="D423" s="62"/>
      <c r="E423" s="62"/>
      <c r="F423" s="62"/>
    </row>
    <row r="424" spans="4:6" ht="9.75">
      <c r="D424" s="62"/>
      <c r="E424" s="62"/>
      <c r="F424" s="62"/>
    </row>
    <row r="425" spans="4:6" ht="9.75">
      <c r="D425" s="62"/>
      <c r="E425" s="62"/>
      <c r="F425" s="62"/>
    </row>
    <row r="426" spans="4:6" ht="9.75">
      <c r="D426" s="62"/>
      <c r="E426" s="62"/>
      <c r="F426" s="62"/>
    </row>
    <row r="427" spans="4:6" ht="9.75">
      <c r="D427" s="62"/>
      <c r="E427" s="62"/>
      <c r="F427" s="62"/>
    </row>
    <row r="428" spans="4:6" ht="9.75">
      <c r="D428" s="62"/>
      <c r="E428" s="62"/>
      <c r="F428" s="62"/>
    </row>
    <row r="429" spans="4:6" ht="9.75">
      <c r="D429" s="62"/>
      <c r="E429" s="62"/>
      <c r="F429" s="62"/>
    </row>
    <row r="430" spans="4:6" ht="9.75">
      <c r="D430" s="62"/>
      <c r="E430" s="62"/>
      <c r="F430" s="62"/>
    </row>
    <row r="431" spans="4:6" ht="9.75">
      <c r="D431" s="62"/>
      <c r="E431" s="62"/>
      <c r="F431" s="62"/>
    </row>
    <row r="432" spans="4:6" ht="9.75">
      <c r="D432" s="62"/>
      <c r="E432" s="62"/>
      <c r="F432" s="62"/>
    </row>
    <row r="433" spans="4:6" ht="9.75">
      <c r="D433" s="62"/>
      <c r="E433" s="62"/>
      <c r="F433" s="62"/>
    </row>
    <row r="434" spans="4:6" ht="9.75">
      <c r="D434" s="62"/>
      <c r="E434" s="62"/>
      <c r="F434" s="62"/>
    </row>
    <row r="435" spans="4:6" ht="9.75">
      <c r="D435" s="62"/>
      <c r="E435" s="62"/>
      <c r="F435" s="62"/>
    </row>
    <row r="436" spans="4:6" ht="9.75">
      <c r="D436" s="62"/>
      <c r="E436" s="62"/>
      <c r="F436" s="62"/>
    </row>
    <row r="437" spans="4:6" ht="9.75">
      <c r="D437" s="62"/>
      <c r="E437" s="62"/>
      <c r="F437" s="62"/>
    </row>
    <row r="438" spans="4:6" ht="9.75">
      <c r="D438" s="62"/>
      <c r="E438" s="62"/>
      <c r="F438" s="62"/>
    </row>
    <row r="439" spans="4:6" ht="9.75">
      <c r="D439" s="62"/>
      <c r="E439" s="62"/>
      <c r="F439" s="62"/>
    </row>
    <row r="440" spans="4:6" ht="9.75">
      <c r="D440" s="62"/>
      <c r="E440" s="62"/>
      <c r="F440" s="62"/>
    </row>
    <row r="441" spans="4:6" ht="9.75">
      <c r="D441" s="62"/>
      <c r="E441" s="62"/>
      <c r="F441" s="62"/>
    </row>
    <row r="442" spans="4:6" ht="9.75">
      <c r="D442" s="62"/>
      <c r="E442" s="62"/>
      <c r="F442" s="62"/>
    </row>
    <row r="443" spans="4:6" ht="9.75">
      <c r="D443" s="62"/>
      <c r="E443" s="62"/>
      <c r="F443" s="62"/>
    </row>
    <row r="444" spans="4:6" ht="9.75">
      <c r="D444" s="62"/>
      <c r="E444" s="62"/>
      <c r="F444" s="62"/>
    </row>
    <row r="445" spans="4:6" ht="9.75">
      <c r="D445" s="62"/>
      <c r="E445" s="62"/>
      <c r="F445" s="62"/>
    </row>
    <row r="446" spans="4:6" ht="9.75">
      <c r="D446" s="62"/>
      <c r="E446" s="62"/>
      <c r="F446" s="62"/>
    </row>
    <row r="447" spans="4:6" ht="9.75">
      <c r="D447" s="62"/>
      <c r="E447" s="62"/>
      <c r="F447" s="62"/>
    </row>
    <row r="448" spans="4:6" ht="9.75">
      <c r="D448" s="62"/>
      <c r="E448" s="62"/>
      <c r="F448" s="62"/>
    </row>
    <row r="449" spans="4:6" ht="9.75">
      <c r="D449" s="62"/>
      <c r="E449" s="62"/>
      <c r="F449" s="62"/>
    </row>
    <row r="450" spans="4:6" ht="9.75">
      <c r="D450" s="62"/>
      <c r="E450" s="62"/>
      <c r="F450" s="62"/>
    </row>
    <row r="451" spans="4:6" ht="9.75">
      <c r="D451" s="62"/>
      <c r="E451" s="62"/>
      <c r="F451" s="62"/>
    </row>
    <row r="452" spans="4:6" ht="9.75">
      <c r="D452" s="62"/>
      <c r="E452" s="62"/>
      <c r="F452" s="62"/>
    </row>
    <row r="453" spans="4:6" ht="9.75">
      <c r="D453" s="62"/>
      <c r="E453" s="62"/>
      <c r="F453" s="62"/>
    </row>
    <row r="454" spans="4:6" ht="9.75">
      <c r="D454" s="62"/>
      <c r="E454" s="62"/>
      <c r="F454" s="62"/>
    </row>
    <row r="455" spans="4:6" ht="9.75">
      <c r="D455" s="62"/>
      <c r="E455" s="62"/>
      <c r="F455" s="62"/>
    </row>
    <row r="456" spans="4:6" ht="9.75">
      <c r="D456" s="62"/>
      <c r="E456" s="62"/>
      <c r="F456" s="62"/>
    </row>
    <row r="457" spans="4:6" ht="9.75">
      <c r="D457" s="62"/>
      <c r="E457" s="62"/>
      <c r="F457" s="62"/>
    </row>
    <row r="458" spans="4:6" ht="9.75">
      <c r="D458" s="62"/>
      <c r="E458" s="62"/>
      <c r="F458" s="62"/>
    </row>
    <row r="459" spans="4:6" ht="9.75">
      <c r="D459" s="62"/>
      <c r="E459" s="62"/>
      <c r="F459" s="62"/>
    </row>
    <row r="460" spans="4:6" ht="9.75">
      <c r="D460" s="62"/>
      <c r="E460" s="62"/>
      <c r="F460" s="62"/>
    </row>
    <row r="461" spans="4:6" ht="9.75">
      <c r="D461" s="62"/>
      <c r="E461" s="62"/>
      <c r="F461" s="62"/>
    </row>
    <row r="462" spans="4:6" ht="9.75">
      <c r="D462" s="62"/>
      <c r="E462" s="62"/>
      <c r="F462" s="62"/>
    </row>
    <row r="463" spans="4:6" ht="9.75">
      <c r="D463" s="62"/>
      <c r="E463" s="62"/>
      <c r="F463" s="62"/>
    </row>
    <row r="464" spans="4:6" ht="9.75">
      <c r="D464" s="62"/>
      <c r="E464" s="62"/>
      <c r="F464" s="62"/>
    </row>
    <row r="465" spans="4:6" ht="9.75">
      <c r="D465" s="62"/>
      <c r="E465" s="62"/>
      <c r="F465" s="62"/>
    </row>
    <row r="466" spans="4:6" ht="9.75">
      <c r="D466" s="62"/>
      <c r="E466" s="62"/>
      <c r="F466" s="62"/>
    </row>
    <row r="467" spans="4:6" ht="9.75">
      <c r="D467" s="62"/>
      <c r="E467" s="62"/>
      <c r="F467" s="62"/>
    </row>
    <row r="468" spans="4:6" ht="9.75">
      <c r="D468" s="62"/>
      <c r="E468" s="62"/>
      <c r="F468" s="62"/>
    </row>
    <row r="469" spans="4:6" ht="9.75">
      <c r="D469" s="62"/>
      <c r="E469" s="62"/>
      <c r="F469" s="62"/>
    </row>
    <row r="470" spans="4:6" ht="9.75">
      <c r="D470" s="62"/>
      <c r="E470" s="62"/>
      <c r="F470" s="62"/>
    </row>
    <row r="471" spans="4:6" ht="9.75">
      <c r="D471" s="62"/>
      <c r="E471" s="62"/>
      <c r="F471" s="62"/>
    </row>
    <row r="472" spans="4:6" ht="9.75">
      <c r="D472" s="62"/>
      <c r="E472" s="62"/>
      <c r="F472" s="62"/>
    </row>
    <row r="473" spans="4:6" ht="9.75">
      <c r="D473" s="62"/>
      <c r="E473" s="62"/>
      <c r="F473" s="62"/>
    </row>
    <row r="474" spans="4:6" ht="9.75">
      <c r="D474" s="62"/>
      <c r="E474" s="62"/>
      <c r="F474" s="62"/>
    </row>
    <row r="475" spans="4:6" ht="9.75">
      <c r="D475" s="62"/>
      <c r="E475" s="62"/>
      <c r="F475" s="62"/>
    </row>
    <row r="476" spans="4:6" ht="9.75">
      <c r="D476" s="62"/>
      <c r="E476" s="62"/>
      <c r="F476" s="62"/>
    </row>
    <row r="477" spans="4:6" ht="9.75">
      <c r="D477" s="62"/>
      <c r="E477" s="62"/>
      <c r="F477" s="62"/>
    </row>
    <row r="478" spans="4:6" ht="9.75">
      <c r="D478" s="62"/>
      <c r="E478" s="62"/>
      <c r="F478" s="62"/>
    </row>
    <row r="479" spans="4:6" ht="9.75">
      <c r="D479" s="62"/>
      <c r="E479" s="62"/>
      <c r="F479" s="62"/>
    </row>
    <row r="480" spans="4:6" ht="9.75">
      <c r="D480" s="62"/>
      <c r="E480" s="62"/>
      <c r="F480" s="62"/>
    </row>
    <row r="481" spans="4:6" ht="9.75">
      <c r="D481" s="62"/>
      <c r="E481" s="62"/>
      <c r="F481" s="62"/>
    </row>
    <row r="482" spans="4:6" ht="9.75">
      <c r="D482" s="62"/>
      <c r="E482" s="62"/>
      <c r="F482" s="62"/>
    </row>
    <row r="483" spans="4:6" ht="9.75">
      <c r="D483" s="62"/>
      <c r="E483" s="62"/>
      <c r="F483" s="62"/>
    </row>
    <row r="484" spans="4:6" ht="9.75">
      <c r="D484" s="62"/>
      <c r="E484" s="62"/>
      <c r="F484" s="62"/>
    </row>
    <row r="485" spans="4:6" ht="9.75">
      <c r="D485" s="62"/>
      <c r="E485" s="62"/>
      <c r="F485" s="62"/>
    </row>
    <row r="486" spans="4:6" ht="9.75">
      <c r="D486" s="62"/>
      <c r="E486" s="62"/>
      <c r="F486" s="62"/>
    </row>
    <row r="487" spans="4:6" ht="9.75">
      <c r="D487" s="62"/>
      <c r="E487" s="62"/>
      <c r="F487" s="62"/>
    </row>
    <row r="488" spans="4:6" ht="9.75">
      <c r="D488" s="62"/>
      <c r="E488" s="62"/>
      <c r="F488" s="62"/>
    </row>
    <row r="489" spans="4:6" ht="9.75">
      <c r="D489" s="62"/>
      <c r="E489" s="62"/>
      <c r="F489" s="62"/>
    </row>
    <row r="490" spans="4:6" ht="9.75">
      <c r="D490" s="62"/>
      <c r="E490" s="62"/>
      <c r="F490" s="62"/>
    </row>
    <row r="491" spans="4:6" ht="9.75">
      <c r="D491" s="62"/>
      <c r="E491" s="62"/>
      <c r="F491" s="62"/>
    </row>
    <row r="492" spans="4:6" ht="9.75">
      <c r="D492" s="62"/>
      <c r="E492" s="62"/>
      <c r="F492" s="62"/>
    </row>
    <row r="493" spans="4:6" ht="9.75">
      <c r="D493" s="62"/>
      <c r="E493" s="62"/>
      <c r="F493" s="62"/>
    </row>
    <row r="494" spans="4:6" ht="9.75">
      <c r="D494" s="62"/>
      <c r="E494" s="62"/>
      <c r="F494" s="62"/>
    </row>
    <row r="495" spans="4:6" ht="9.75">
      <c r="D495" s="62"/>
      <c r="E495" s="62"/>
      <c r="F495" s="62"/>
    </row>
    <row r="496" spans="4:6" ht="9.75">
      <c r="D496" s="62"/>
      <c r="E496" s="62"/>
      <c r="F496" s="62"/>
    </row>
    <row r="497" spans="4:6" ht="9.75">
      <c r="D497" s="62"/>
      <c r="E497" s="62"/>
      <c r="F497" s="62"/>
    </row>
    <row r="498" spans="4:6" ht="9.75">
      <c r="D498" s="62"/>
      <c r="E498" s="62"/>
      <c r="F498" s="62"/>
    </row>
    <row r="499" spans="4:6" ht="9.75">
      <c r="D499" s="62"/>
      <c r="E499" s="62"/>
      <c r="F499" s="62"/>
    </row>
    <row r="500" spans="4:6" ht="9.75">
      <c r="D500" s="62"/>
      <c r="E500" s="62"/>
      <c r="F500" s="62"/>
    </row>
    <row r="501" spans="4:6" ht="9.75">
      <c r="D501" s="62"/>
      <c r="E501" s="62"/>
      <c r="F501" s="62"/>
    </row>
    <row r="502" spans="4:6" ht="9.75">
      <c r="D502" s="62"/>
      <c r="E502" s="62"/>
      <c r="F502" s="62"/>
    </row>
    <row r="503" spans="4:6" ht="9.75">
      <c r="D503" s="62"/>
      <c r="E503" s="62"/>
      <c r="F503" s="62"/>
    </row>
    <row r="504" spans="4:6" ht="9.75">
      <c r="D504" s="62"/>
      <c r="E504" s="62"/>
      <c r="F504" s="62"/>
    </row>
    <row r="505" spans="4:6" ht="9.75">
      <c r="D505" s="62"/>
      <c r="E505" s="62"/>
      <c r="F505" s="62"/>
    </row>
    <row r="506" spans="4:6" ht="9.75">
      <c r="D506" s="62"/>
      <c r="E506" s="62"/>
      <c r="F506" s="62"/>
    </row>
    <row r="507" spans="4:6" ht="9.75">
      <c r="D507" s="62"/>
      <c r="E507" s="62"/>
      <c r="F507" s="62"/>
    </row>
    <row r="508" spans="4:6" ht="9.75">
      <c r="D508" s="62"/>
      <c r="E508" s="62"/>
      <c r="F508" s="62"/>
    </row>
    <row r="509" spans="4:6" ht="9.75">
      <c r="D509" s="62"/>
      <c r="E509" s="62"/>
      <c r="F509" s="62"/>
    </row>
    <row r="510" spans="4:6" ht="9.75">
      <c r="D510" s="62"/>
      <c r="E510" s="62"/>
      <c r="F510" s="62"/>
    </row>
    <row r="511" spans="4:6" ht="9.75">
      <c r="D511" s="62"/>
      <c r="E511" s="62"/>
      <c r="F511" s="62"/>
    </row>
    <row r="512" spans="4:6" ht="9.75">
      <c r="D512" s="62"/>
      <c r="E512" s="62"/>
      <c r="F512" s="62"/>
    </row>
    <row r="513" spans="4:6" ht="9.75">
      <c r="D513" s="62"/>
      <c r="E513" s="62"/>
      <c r="F513" s="62"/>
    </row>
    <row r="514" spans="4:6" ht="9.75">
      <c r="D514" s="62"/>
      <c r="E514" s="62"/>
      <c r="F514" s="62"/>
    </row>
    <row r="515" spans="4:6" ht="9.75">
      <c r="D515" s="62"/>
      <c r="E515" s="62"/>
      <c r="F515" s="62"/>
    </row>
    <row r="516" spans="4:6" ht="9.75">
      <c r="D516" s="62"/>
      <c r="E516" s="62"/>
      <c r="F516" s="62"/>
    </row>
    <row r="517" spans="4:6" ht="9.75">
      <c r="D517" s="62"/>
      <c r="E517" s="62"/>
      <c r="F517" s="62"/>
    </row>
    <row r="518" spans="4:6" ht="9.75">
      <c r="D518" s="62"/>
      <c r="E518" s="62"/>
      <c r="F518" s="62"/>
    </row>
    <row r="519" spans="4:6" ht="9.75">
      <c r="D519" s="62"/>
      <c r="E519" s="62"/>
      <c r="F519" s="62"/>
    </row>
    <row r="520" spans="4:6" ht="9.75">
      <c r="D520" s="62"/>
      <c r="E520" s="62"/>
      <c r="F520" s="62"/>
    </row>
    <row r="521" spans="4:6" ht="9.75">
      <c r="D521" s="62"/>
      <c r="E521" s="62"/>
      <c r="F521" s="62"/>
    </row>
    <row r="522" spans="4:6" ht="9.75">
      <c r="D522" s="62"/>
      <c r="E522" s="62"/>
      <c r="F522" s="62"/>
    </row>
    <row r="523" spans="4:6" ht="9.75">
      <c r="D523" s="62"/>
      <c r="E523" s="62"/>
      <c r="F523" s="62"/>
    </row>
    <row r="524" spans="4:6" ht="9.75">
      <c r="D524" s="62"/>
      <c r="E524" s="62"/>
      <c r="F524" s="62"/>
    </row>
    <row r="525" spans="4:6" ht="9.75">
      <c r="D525" s="62"/>
      <c r="E525" s="62"/>
      <c r="F525" s="62"/>
    </row>
    <row r="526" spans="4:6" ht="9.75">
      <c r="D526" s="62"/>
      <c r="E526" s="62"/>
      <c r="F526" s="62"/>
    </row>
    <row r="527" spans="4:6" ht="9.75">
      <c r="D527" s="62"/>
      <c r="E527" s="62"/>
      <c r="F527" s="62"/>
    </row>
    <row r="528" spans="4:6" ht="9.75">
      <c r="D528" s="62"/>
      <c r="E528" s="62"/>
      <c r="F528" s="62"/>
    </row>
    <row r="529" spans="4:6" ht="9.75">
      <c r="D529" s="62"/>
      <c r="E529" s="62"/>
      <c r="F529" s="62"/>
    </row>
    <row r="530" spans="4:6" ht="9.75">
      <c r="D530" s="62"/>
      <c r="E530" s="62"/>
      <c r="F530" s="62"/>
    </row>
    <row r="531" spans="4:6" ht="9.75">
      <c r="D531" s="62"/>
      <c r="E531" s="62"/>
      <c r="F531" s="62"/>
    </row>
    <row r="532" spans="4:6" ht="9.75">
      <c r="D532" s="62"/>
      <c r="E532" s="62"/>
      <c r="F532" s="62"/>
    </row>
    <row r="533" spans="4:6" ht="9.75">
      <c r="D533" s="62"/>
      <c r="E533" s="62"/>
      <c r="F533" s="62"/>
    </row>
    <row r="534" spans="4:6" ht="9.75">
      <c r="D534" s="62"/>
      <c r="E534" s="62"/>
      <c r="F534" s="62"/>
    </row>
    <row r="535" spans="4:6" ht="9.75">
      <c r="D535" s="62"/>
      <c r="E535" s="62"/>
      <c r="F535" s="62"/>
    </row>
    <row r="536" spans="4:6" ht="9.75">
      <c r="D536" s="62"/>
      <c r="E536" s="62"/>
      <c r="F536" s="62"/>
    </row>
    <row r="537" spans="4:6" ht="9.75">
      <c r="D537" s="62"/>
      <c r="E537" s="62"/>
      <c r="F537" s="62"/>
    </row>
    <row r="538" spans="4:6" ht="9.75">
      <c r="D538" s="62"/>
      <c r="E538" s="62"/>
      <c r="F538" s="62"/>
    </row>
    <row r="539" spans="4:6" ht="9.75">
      <c r="D539" s="62"/>
      <c r="E539" s="62"/>
      <c r="F539" s="62"/>
    </row>
    <row r="540" spans="4:6" ht="9.75">
      <c r="D540" s="62"/>
      <c r="E540" s="62"/>
      <c r="F540" s="62"/>
    </row>
    <row r="541" spans="4:6" ht="9.75">
      <c r="D541" s="62"/>
      <c r="E541" s="62"/>
      <c r="F541" s="62"/>
    </row>
    <row r="542" spans="4:6" ht="9.75">
      <c r="D542" s="62"/>
      <c r="E542" s="62"/>
      <c r="F542" s="62"/>
    </row>
    <row r="543" spans="4:6" ht="9.75">
      <c r="D543" s="62"/>
      <c r="E543" s="62"/>
      <c r="F543" s="62"/>
    </row>
    <row r="544" spans="4:6" ht="9.75">
      <c r="D544" s="62"/>
      <c r="E544" s="62"/>
      <c r="F544" s="62"/>
    </row>
    <row r="545" spans="4:6" ht="9.75">
      <c r="D545" s="62"/>
      <c r="E545" s="62"/>
      <c r="F545" s="62"/>
    </row>
    <row r="546" spans="4:6" ht="9.75">
      <c r="D546" s="62"/>
      <c r="E546" s="62"/>
      <c r="F546" s="62"/>
    </row>
    <row r="547" spans="4:6" ht="9.75">
      <c r="D547" s="62"/>
      <c r="E547" s="62"/>
      <c r="F547" s="62"/>
    </row>
    <row r="548" spans="4:6" ht="9.75">
      <c r="D548" s="62"/>
      <c r="E548" s="62"/>
      <c r="F548" s="62"/>
    </row>
    <row r="549" spans="4:6" ht="9.75">
      <c r="D549" s="62"/>
      <c r="E549" s="62"/>
      <c r="F549" s="62"/>
    </row>
    <row r="550" spans="4:6" ht="9.75">
      <c r="D550" s="62"/>
      <c r="E550" s="62"/>
      <c r="F550" s="62"/>
    </row>
    <row r="551" spans="4:6" ht="9.75">
      <c r="D551" s="62"/>
      <c r="E551" s="62"/>
      <c r="F551" s="62"/>
    </row>
    <row r="552" spans="4:6" ht="9.75">
      <c r="D552" s="62"/>
      <c r="E552" s="62"/>
      <c r="F552" s="62"/>
    </row>
    <row r="553" spans="4:6" ht="9.75">
      <c r="D553" s="62"/>
      <c r="E553" s="62"/>
      <c r="F553" s="62"/>
    </row>
    <row r="554" spans="4:6" ht="9.75">
      <c r="D554" s="62"/>
      <c r="E554" s="62"/>
      <c r="F554" s="62"/>
    </row>
    <row r="555" spans="4:6" ht="9.75">
      <c r="D555" s="62"/>
      <c r="E555" s="62"/>
      <c r="F555" s="62"/>
    </row>
    <row r="556" spans="4:6" ht="9.75">
      <c r="D556" s="62"/>
      <c r="E556" s="62"/>
      <c r="F556" s="62"/>
    </row>
    <row r="557" spans="4:6" ht="9.75">
      <c r="D557" s="62"/>
      <c r="E557" s="62"/>
      <c r="F557" s="62"/>
    </row>
    <row r="558" spans="4:6" ht="9.75">
      <c r="D558" s="62"/>
      <c r="E558" s="62"/>
      <c r="F558" s="62"/>
    </row>
    <row r="559" spans="4:6" ht="9.75">
      <c r="D559" s="62"/>
      <c r="E559" s="62"/>
      <c r="F559" s="62"/>
    </row>
    <row r="560" spans="4:6" ht="9.75">
      <c r="D560" s="62"/>
      <c r="E560" s="62"/>
      <c r="F560" s="62"/>
    </row>
    <row r="561" spans="4:6" ht="9.75">
      <c r="D561" s="62"/>
      <c r="E561" s="62"/>
      <c r="F561" s="62"/>
    </row>
    <row r="562" spans="4:6" ht="9.75">
      <c r="D562" s="62"/>
      <c r="E562" s="62"/>
      <c r="F562" s="62"/>
    </row>
    <row r="563" spans="4:6" ht="9.75">
      <c r="D563" s="62"/>
      <c r="E563" s="62"/>
      <c r="F563" s="62"/>
    </row>
    <row r="564" spans="4:6" ht="9.75">
      <c r="D564" s="62"/>
      <c r="E564" s="62"/>
      <c r="F564" s="62"/>
    </row>
    <row r="565" spans="4:6" ht="9.75">
      <c r="D565" s="62"/>
      <c r="E565" s="62"/>
      <c r="F565" s="62"/>
    </row>
    <row r="566" spans="4:6" ht="9.75">
      <c r="D566" s="62"/>
      <c r="E566" s="62"/>
      <c r="F566" s="62"/>
    </row>
    <row r="567" spans="4:6" ht="9.75">
      <c r="D567" s="62"/>
      <c r="E567" s="62"/>
      <c r="F567" s="62"/>
    </row>
    <row r="568" spans="4:6" ht="9.75">
      <c r="D568" s="62"/>
      <c r="E568" s="62"/>
      <c r="F568" s="62"/>
    </row>
    <row r="569" spans="4:6" ht="9.75">
      <c r="D569" s="62"/>
      <c r="E569" s="62"/>
      <c r="F569" s="62"/>
    </row>
    <row r="570" spans="4:6" ht="9.75">
      <c r="D570" s="62"/>
      <c r="E570" s="62"/>
      <c r="F570" s="62"/>
    </row>
    <row r="571" spans="4:6" ht="9.75">
      <c r="D571" s="62"/>
      <c r="E571" s="62"/>
      <c r="F571" s="62"/>
    </row>
    <row r="572" spans="4:6" ht="9.75">
      <c r="D572" s="62"/>
      <c r="E572" s="62"/>
      <c r="F572" s="62"/>
    </row>
    <row r="573" spans="4:6" ht="9.75">
      <c r="D573" s="62"/>
      <c r="E573" s="62"/>
      <c r="F573" s="62"/>
    </row>
    <row r="574" spans="4:6" ht="9.75">
      <c r="D574" s="62"/>
      <c r="E574" s="62"/>
      <c r="F574" s="62"/>
    </row>
    <row r="575" spans="4:6" ht="9.75">
      <c r="D575" s="62"/>
      <c r="E575" s="62"/>
      <c r="F575" s="62"/>
    </row>
    <row r="576" spans="4:6" ht="9.75">
      <c r="D576" s="62"/>
      <c r="E576" s="62"/>
      <c r="F576" s="62"/>
    </row>
    <row r="577" spans="4:6" ht="9.75">
      <c r="D577" s="62"/>
      <c r="E577" s="62"/>
      <c r="F577" s="62"/>
    </row>
    <row r="578" spans="4:6" ht="9.75">
      <c r="D578" s="62"/>
      <c r="E578" s="62"/>
      <c r="F578" s="62"/>
    </row>
    <row r="579" spans="4:6" ht="9.75">
      <c r="D579" s="62"/>
      <c r="E579" s="62"/>
      <c r="F579" s="62"/>
    </row>
    <row r="580" spans="4:6" ht="9.75">
      <c r="D580" s="62"/>
      <c r="E580" s="62"/>
      <c r="F580" s="62"/>
    </row>
    <row r="581" spans="4:6" ht="9.75">
      <c r="D581" s="62"/>
      <c r="E581" s="62"/>
      <c r="F581" s="62"/>
    </row>
    <row r="582" spans="4:6" ht="9.75">
      <c r="D582" s="62"/>
      <c r="E582" s="62"/>
      <c r="F582" s="62"/>
    </row>
    <row r="583" spans="4:6" ht="9.75">
      <c r="D583" s="62"/>
      <c r="E583" s="62"/>
      <c r="F583" s="62"/>
    </row>
    <row r="584" spans="4:6" ht="9.75">
      <c r="D584" s="62"/>
      <c r="E584" s="62"/>
      <c r="F584" s="62"/>
    </row>
    <row r="585" spans="4:6" ht="9.75">
      <c r="D585" s="62"/>
      <c r="E585" s="62"/>
      <c r="F585" s="62"/>
    </row>
    <row r="586" spans="4:6" ht="9.75">
      <c r="D586" s="62"/>
      <c r="E586" s="62"/>
      <c r="F586" s="62"/>
    </row>
    <row r="587" spans="4:6" ht="9.75">
      <c r="D587" s="62"/>
      <c r="E587" s="62"/>
      <c r="F587" s="62"/>
    </row>
    <row r="588" spans="4:6" ht="9.75">
      <c r="D588" s="62"/>
      <c r="E588" s="62"/>
      <c r="F588" s="62"/>
    </row>
    <row r="589" spans="4:6" ht="9.75">
      <c r="D589" s="62"/>
      <c r="E589" s="62"/>
      <c r="F589" s="62"/>
    </row>
    <row r="590" spans="4:6" ht="9.75">
      <c r="D590" s="62"/>
      <c r="E590" s="62"/>
      <c r="F590" s="62"/>
    </row>
    <row r="591" spans="4:6" ht="9.75">
      <c r="D591" s="62"/>
      <c r="E591" s="62"/>
      <c r="F591" s="62"/>
    </row>
    <row r="592" spans="4:6" ht="9.75">
      <c r="D592" s="62"/>
      <c r="E592" s="62"/>
      <c r="F592" s="62"/>
    </row>
    <row r="593" spans="4:6" ht="9.75">
      <c r="D593" s="62"/>
      <c r="E593" s="62"/>
      <c r="F593" s="62"/>
    </row>
    <row r="594" spans="4:6" ht="9.75">
      <c r="D594" s="62"/>
      <c r="E594" s="62"/>
      <c r="F594" s="62"/>
    </row>
    <row r="595" spans="4:6" ht="9.75">
      <c r="D595" s="62"/>
      <c r="E595" s="62"/>
      <c r="F595" s="62"/>
    </row>
    <row r="596" spans="4:6" ht="9.75">
      <c r="D596" s="62"/>
      <c r="E596" s="62"/>
      <c r="F596" s="62"/>
    </row>
    <row r="597" spans="4:6" ht="9.75">
      <c r="D597" s="62"/>
      <c r="E597" s="62"/>
      <c r="F597" s="62"/>
    </row>
    <row r="598" spans="4:6" ht="9.75">
      <c r="D598" s="62"/>
      <c r="E598" s="62"/>
      <c r="F598" s="62"/>
    </row>
    <row r="599" spans="4:6" ht="9.75">
      <c r="D599" s="62"/>
      <c r="E599" s="62"/>
      <c r="F599" s="62"/>
    </row>
    <row r="600" spans="4:6" ht="9.75">
      <c r="D600" s="62"/>
      <c r="E600" s="62"/>
      <c r="F600" s="62"/>
    </row>
    <row r="601" spans="4:6" ht="9.75">
      <c r="D601" s="62"/>
      <c r="E601" s="62"/>
      <c r="F601" s="62"/>
    </row>
    <row r="602" spans="4:6" ht="9.75">
      <c r="D602" s="62"/>
      <c r="E602" s="62"/>
      <c r="F602" s="62"/>
    </row>
    <row r="603" spans="4:6" ht="9.75">
      <c r="D603" s="62"/>
      <c r="E603" s="62"/>
      <c r="F603" s="62"/>
    </row>
    <row r="604" spans="4:6" ht="9.75">
      <c r="D604" s="62"/>
      <c r="E604" s="62"/>
      <c r="F604" s="62"/>
    </row>
    <row r="605" spans="4:6" ht="9.75">
      <c r="D605" s="62"/>
      <c r="E605" s="62"/>
      <c r="F605" s="62"/>
    </row>
    <row r="606" spans="4:6" ht="9.75">
      <c r="D606" s="62"/>
      <c r="E606" s="62"/>
      <c r="F606" s="62"/>
    </row>
    <row r="607" spans="4:6" ht="9.75">
      <c r="D607" s="62"/>
      <c r="E607" s="62"/>
      <c r="F607" s="62"/>
    </row>
    <row r="608" spans="4:6" ht="9.75">
      <c r="D608" s="62"/>
      <c r="E608" s="62"/>
      <c r="F608" s="62"/>
    </row>
    <row r="609" spans="4:6" ht="9.75">
      <c r="D609" s="62"/>
      <c r="E609" s="62"/>
      <c r="F609" s="62"/>
    </row>
    <row r="610" spans="4:6" ht="9.75">
      <c r="D610" s="62"/>
      <c r="E610" s="62"/>
      <c r="F610" s="62"/>
    </row>
    <row r="611" spans="4:6" ht="9.75">
      <c r="D611" s="62"/>
      <c r="E611" s="62"/>
      <c r="F611" s="62"/>
    </row>
    <row r="612" spans="4:6" ht="9.75">
      <c r="D612" s="62"/>
      <c r="E612" s="62"/>
      <c r="F612" s="62"/>
    </row>
    <row r="613" spans="4:6" ht="9.75">
      <c r="D613" s="62"/>
      <c r="E613" s="62"/>
      <c r="F613" s="62"/>
    </row>
    <row r="614" spans="4:6" ht="9.75">
      <c r="D614" s="62"/>
      <c r="E614" s="62"/>
      <c r="F614" s="62"/>
    </row>
    <row r="615" spans="4:6" ht="9.75">
      <c r="D615" s="62"/>
      <c r="E615" s="62"/>
      <c r="F615" s="62"/>
    </row>
    <row r="616" spans="4:6" ht="9.75">
      <c r="D616" s="62"/>
      <c r="E616" s="62"/>
      <c r="F616" s="62"/>
    </row>
    <row r="617" spans="4:6" ht="9.75">
      <c r="D617" s="62"/>
      <c r="E617" s="62"/>
      <c r="F617" s="62"/>
    </row>
    <row r="618" spans="4:6" ht="9.75">
      <c r="D618" s="62"/>
      <c r="E618" s="62"/>
      <c r="F618" s="62"/>
    </row>
    <row r="619" spans="4:6" ht="9.75">
      <c r="D619" s="62"/>
      <c r="E619" s="62"/>
      <c r="F619" s="62"/>
    </row>
    <row r="620" spans="4:6" ht="9.75">
      <c r="D620" s="62"/>
      <c r="E620" s="62"/>
      <c r="F620" s="62"/>
    </row>
    <row r="621" spans="4:6" ht="9.75">
      <c r="D621" s="62"/>
      <c r="E621" s="62"/>
      <c r="F621" s="62"/>
    </row>
    <row r="622" spans="4:6" ht="9.75">
      <c r="D622" s="62"/>
      <c r="E622" s="62"/>
      <c r="F622" s="62"/>
    </row>
    <row r="623" spans="4:6" ht="9.75">
      <c r="D623" s="62"/>
      <c r="E623" s="62"/>
      <c r="F623" s="62"/>
    </row>
    <row r="624" spans="4:6" ht="9.75">
      <c r="D624" s="62"/>
      <c r="E624" s="62"/>
      <c r="F624" s="62"/>
    </row>
    <row r="625" spans="4:6" ht="9.75">
      <c r="D625" s="62"/>
      <c r="E625" s="62"/>
      <c r="F625" s="62"/>
    </row>
    <row r="626" spans="4:6" ht="9.75">
      <c r="D626" s="62"/>
      <c r="E626" s="62"/>
      <c r="F626" s="62"/>
    </row>
    <row r="627" spans="4:6" ht="9.75">
      <c r="D627" s="62"/>
      <c r="E627" s="62"/>
      <c r="F627" s="62"/>
    </row>
    <row r="628" spans="4:6" ht="9.75">
      <c r="D628" s="62"/>
      <c r="E628" s="62"/>
      <c r="F628" s="62"/>
    </row>
    <row r="629" spans="4:6" ht="9.75">
      <c r="D629" s="62"/>
      <c r="E629" s="62"/>
      <c r="F629" s="62"/>
    </row>
    <row r="630" spans="4:6" ht="9.75">
      <c r="D630" s="62"/>
      <c r="E630" s="62"/>
      <c r="F630" s="62"/>
    </row>
    <row r="631" spans="4:6" ht="9.75">
      <c r="D631" s="62"/>
      <c r="E631" s="62"/>
      <c r="F631" s="62"/>
    </row>
    <row r="632" spans="4:6" ht="9.75">
      <c r="D632" s="62"/>
      <c r="E632" s="62"/>
      <c r="F632" s="62"/>
    </row>
    <row r="633" spans="4:6" ht="9.75">
      <c r="D633" s="62"/>
      <c r="E633" s="62"/>
      <c r="F633" s="62"/>
    </row>
    <row r="634" spans="4:6" ht="9.75">
      <c r="D634" s="62"/>
      <c r="E634" s="62"/>
      <c r="F634" s="62"/>
    </row>
    <row r="635" spans="4:6" ht="9.75">
      <c r="D635" s="62"/>
      <c r="E635" s="62"/>
      <c r="F635" s="62"/>
    </row>
    <row r="636" spans="4:6" ht="9.75">
      <c r="D636" s="62"/>
      <c r="E636" s="62"/>
      <c r="F636" s="62"/>
    </row>
    <row r="637" spans="4:6" ht="9.75">
      <c r="D637" s="62"/>
      <c r="E637" s="62"/>
      <c r="F637" s="62"/>
    </row>
    <row r="638" spans="4:6" ht="9.75">
      <c r="D638" s="62"/>
      <c r="E638" s="62"/>
      <c r="F638" s="62"/>
    </row>
    <row r="639" spans="4:6" ht="9.75">
      <c r="D639" s="62"/>
      <c r="E639" s="62"/>
      <c r="F639" s="62"/>
    </row>
    <row r="640" spans="4:6" ht="9.75">
      <c r="D640" s="62"/>
      <c r="E640" s="62"/>
      <c r="F640" s="62"/>
    </row>
    <row r="641" spans="4:6" ht="9.75">
      <c r="D641" s="62"/>
      <c r="E641" s="62"/>
      <c r="F641" s="62"/>
    </row>
    <row r="642" spans="4:6" ht="9.75">
      <c r="D642" s="62"/>
      <c r="E642" s="62"/>
      <c r="F642" s="62"/>
    </row>
    <row r="643" spans="4:6" ht="9.75">
      <c r="D643" s="62"/>
      <c r="E643" s="62"/>
      <c r="F643" s="62"/>
    </row>
    <row r="644" spans="4:6" ht="9.75">
      <c r="D644" s="62"/>
      <c r="E644" s="62"/>
      <c r="F644" s="62"/>
    </row>
    <row r="645" spans="4:6" ht="9.75">
      <c r="D645" s="62"/>
      <c r="E645" s="62"/>
      <c r="F645" s="62"/>
    </row>
    <row r="646" spans="4:6" ht="9.75">
      <c r="D646" s="62"/>
      <c r="E646" s="62"/>
      <c r="F646" s="62"/>
    </row>
    <row r="647" spans="4:6" ht="9.75">
      <c r="D647" s="62"/>
      <c r="E647" s="62"/>
      <c r="F647" s="62"/>
    </row>
    <row r="648" spans="4:6" ht="9.75">
      <c r="D648" s="62"/>
      <c r="E648" s="62"/>
      <c r="F648" s="62"/>
    </row>
    <row r="649" spans="4:6" ht="9.75">
      <c r="D649" s="62"/>
      <c r="E649" s="62"/>
      <c r="F649" s="62"/>
    </row>
    <row r="650" spans="4:6" ht="9.75">
      <c r="D650" s="62"/>
      <c r="E650" s="62"/>
      <c r="F650" s="62"/>
    </row>
    <row r="651" spans="4:6" ht="9.75">
      <c r="D651" s="62"/>
      <c r="E651" s="62"/>
      <c r="F651" s="62"/>
    </row>
    <row r="652" spans="4:6" ht="9.75">
      <c r="D652" s="62"/>
      <c r="E652" s="62"/>
      <c r="F652" s="62"/>
    </row>
    <row r="653" spans="4:6" ht="9.75">
      <c r="D653" s="62"/>
      <c r="E653" s="62"/>
      <c r="F653" s="62"/>
    </row>
    <row r="654" spans="4:6" ht="9.75">
      <c r="D654" s="62"/>
      <c r="E654" s="62"/>
      <c r="F654" s="62"/>
    </row>
    <row r="655" spans="4:6" ht="9.75">
      <c r="D655" s="62"/>
      <c r="E655" s="62"/>
      <c r="F655" s="62"/>
    </row>
    <row r="656" spans="4:6" ht="9.75">
      <c r="D656" s="62"/>
      <c r="E656" s="62"/>
      <c r="F656" s="62"/>
    </row>
    <row r="657" spans="4:6" ht="9.75">
      <c r="D657" s="62"/>
      <c r="E657" s="62"/>
      <c r="F657" s="62"/>
    </row>
    <row r="658" spans="4:6" ht="9.75">
      <c r="D658" s="62"/>
      <c r="E658" s="62"/>
      <c r="F658" s="62"/>
    </row>
    <row r="659" spans="4:6" ht="9.75">
      <c r="D659" s="62"/>
      <c r="E659" s="62"/>
      <c r="F659" s="62"/>
    </row>
    <row r="660" spans="4:6" ht="9.75">
      <c r="D660" s="62"/>
      <c r="E660" s="62"/>
      <c r="F660" s="62"/>
    </row>
    <row r="661" spans="4:6" ht="9.75">
      <c r="D661" s="62"/>
      <c r="E661" s="62"/>
      <c r="F661" s="62"/>
    </row>
    <row r="662" spans="4:6" ht="9.75">
      <c r="D662" s="62"/>
      <c r="E662" s="62"/>
      <c r="F662" s="62"/>
    </row>
    <row r="663" spans="4:6" ht="9.75">
      <c r="D663" s="62"/>
      <c r="E663" s="62"/>
      <c r="F663" s="62"/>
    </row>
    <row r="664" spans="4:6" ht="9.75">
      <c r="D664" s="62"/>
      <c r="E664" s="62"/>
      <c r="F664" s="62"/>
    </row>
    <row r="665" spans="4:6" ht="9.75">
      <c r="D665" s="62"/>
      <c r="E665" s="62"/>
      <c r="F665" s="62"/>
    </row>
    <row r="666" spans="4:6" ht="9.75">
      <c r="D666" s="62"/>
      <c r="E666" s="62"/>
      <c r="F666" s="62"/>
    </row>
    <row r="667" spans="4:6" ht="9.75">
      <c r="D667" s="62"/>
      <c r="E667" s="62"/>
      <c r="F667" s="62"/>
    </row>
    <row r="668" spans="4:6" ht="9.75">
      <c r="D668" s="62"/>
      <c r="E668" s="62"/>
      <c r="F668" s="62"/>
    </row>
    <row r="669" spans="4:6" ht="9.75">
      <c r="D669" s="62"/>
      <c r="E669" s="62"/>
      <c r="F669" s="62"/>
    </row>
    <row r="670" spans="4:6" ht="9.75">
      <c r="D670" s="62"/>
      <c r="E670" s="62"/>
      <c r="F670" s="62"/>
    </row>
    <row r="671" spans="4:6" ht="9.75">
      <c r="D671" s="62"/>
      <c r="E671" s="62"/>
      <c r="F671" s="62"/>
    </row>
    <row r="672" spans="4:6" ht="9.75">
      <c r="D672" s="62"/>
      <c r="E672" s="62"/>
      <c r="F672" s="62"/>
    </row>
    <row r="673" spans="4:6" ht="9.75">
      <c r="D673" s="62"/>
      <c r="E673" s="62"/>
      <c r="F673" s="62"/>
    </row>
    <row r="674" spans="4:6" ht="9.75">
      <c r="D674" s="62"/>
      <c r="E674" s="62"/>
      <c r="F674" s="62"/>
    </row>
    <row r="675" spans="4:6" ht="9.75">
      <c r="D675" s="62"/>
      <c r="E675" s="62"/>
      <c r="F675" s="62"/>
    </row>
    <row r="676" spans="4:6" ht="9.75">
      <c r="D676" s="62"/>
      <c r="E676" s="62"/>
      <c r="F676" s="62"/>
    </row>
    <row r="677" spans="4:6" ht="9.75">
      <c r="D677" s="62"/>
      <c r="E677" s="62"/>
      <c r="F677" s="62"/>
    </row>
    <row r="678" spans="4:6" ht="9.75">
      <c r="D678" s="62"/>
      <c r="E678" s="62"/>
      <c r="F678" s="62"/>
    </row>
    <row r="679" spans="4:6" ht="9.75">
      <c r="D679" s="62"/>
      <c r="E679" s="62"/>
      <c r="F679" s="62"/>
    </row>
    <row r="680" spans="4:6" ht="9.75">
      <c r="D680" s="62"/>
      <c r="E680" s="62"/>
      <c r="F680" s="62"/>
    </row>
    <row r="681" spans="4:6" ht="9.75">
      <c r="D681" s="62"/>
      <c r="E681" s="62"/>
      <c r="F681" s="62"/>
    </row>
    <row r="682" spans="4:6" ht="9.75">
      <c r="D682" s="62"/>
      <c r="E682" s="62"/>
      <c r="F682" s="62"/>
    </row>
    <row r="683" spans="4:6" ht="9.75">
      <c r="D683" s="62"/>
      <c r="E683" s="62"/>
      <c r="F683" s="62"/>
    </row>
    <row r="684" spans="4:6" ht="9.75">
      <c r="D684" s="62"/>
      <c r="E684" s="62"/>
      <c r="F684" s="62"/>
    </row>
    <row r="685" spans="4:6" ht="9.75">
      <c r="D685" s="62"/>
      <c r="E685" s="62"/>
      <c r="F685" s="62"/>
    </row>
    <row r="686" spans="4:6" ht="9.75">
      <c r="D686" s="62"/>
      <c r="E686" s="62"/>
      <c r="F686" s="62"/>
    </row>
    <row r="687" spans="4:6" ht="9.75">
      <c r="D687" s="62"/>
      <c r="E687" s="62"/>
      <c r="F687" s="62"/>
    </row>
    <row r="688" spans="4:6" ht="9.75">
      <c r="D688" s="62"/>
      <c r="E688" s="62"/>
      <c r="F688" s="62"/>
    </row>
    <row r="689" spans="4:6" ht="9.75">
      <c r="D689" s="62"/>
      <c r="E689" s="62"/>
      <c r="F689" s="62"/>
    </row>
    <row r="690" spans="4:6" ht="9.75">
      <c r="D690" s="62"/>
      <c r="E690" s="62"/>
      <c r="F690" s="62"/>
    </row>
    <row r="691" spans="4:6" ht="9.75">
      <c r="D691" s="62"/>
      <c r="E691" s="62"/>
      <c r="F691" s="62"/>
    </row>
    <row r="692" spans="4:6" ht="9.75">
      <c r="D692" s="62"/>
      <c r="E692" s="62"/>
      <c r="F692" s="62"/>
    </row>
    <row r="693" spans="4:6" ht="9.75">
      <c r="D693" s="62"/>
      <c r="E693" s="62"/>
      <c r="F693" s="62"/>
    </row>
    <row r="694" spans="4:6" ht="9.75">
      <c r="D694" s="62"/>
      <c r="E694" s="62"/>
      <c r="F694" s="62"/>
    </row>
    <row r="695" spans="4:6" ht="9.75">
      <c r="D695" s="62"/>
      <c r="E695" s="62"/>
      <c r="F695" s="62"/>
    </row>
    <row r="696" spans="4:6" ht="9.75">
      <c r="D696" s="62"/>
      <c r="E696" s="62"/>
      <c r="F696" s="62"/>
    </row>
    <row r="697" spans="4:6" ht="9.75">
      <c r="D697" s="62"/>
      <c r="E697" s="62"/>
      <c r="F697" s="62"/>
    </row>
    <row r="698" spans="4:6" ht="9.75">
      <c r="D698" s="62"/>
      <c r="E698" s="62"/>
      <c r="F698" s="62"/>
    </row>
    <row r="699" spans="4:6" ht="9.75">
      <c r="D699" s="62"/>
      <c r="E699" s="62"/>
      <c r="F699" s="62"/>
    </row>
    <row r="700" spans="4:6" ht="9.75">
      <c r="D700" s="62"/>
      <c r="E700" s="62"/>
      <c r="F700" s="62"/>
    </row>
    <row r="701" spans="4:6" ht="9.75">
      <c r="D701" s="62"/>
      <c r="E701" s="62"/>
      <c r="F701" s="62"/>
    </row>
    <row r="702" spans="4:6" ht="9.75">
      <c r="D702" s="62"/>
      <c r="E702" s="62"/>
      <c r="F702" s="62"/>
    </row>
    <row r="703" spans="4:6" ht="9.75">
      <c r="D703" s="62"/>
      <c r="E703" s="62"/>
      <c r="F703" s="62"/>
    </row>
    <row r="704" spans="4:6" ht="9.75">
      <c r="D704" s="62"/>
      <c r="E704" s="62"/>
      <c r="F704" s="62"/>
    </row>
    <row r="705" spans="4:6" ht="9.75">
      <c r="D705" s="62"/>
      <c r="E705" s="62"/>
      <c r="F705" s="62"/>
    </row>
    <row r="706" spans="4:6" ht="9.75">
      <c r="D706" s="62"/>
      <c r="E706" s="62"/>
      <c r="F706" s="62"/>
    </row>
    <row r="707" spans="4:6" ht="9.75">
      <c r="D707" s="62"/>
      <c r="E707" s="62"/>
      <c r="F707" s="62"/>
    </row>
    <row r="708" spans="4:6" ht="9.75">
      <c r="D708" s="62"/>
      <c r="E708" s="62"/>
      <c r="F708" s="62"/>
    </row>
    <row r="709" spans="4:6" ht="9.75">
      <c r="D709" s="62"/>
      <c r="E709" s="62"/>
      <c r="F709" s="62"/>
    </row>
    <row r="710" spans="4:6" ht="9.75">
      <c r="D710" s="62"/>
      <c r="E710" s="62"/>
      <c r="F710" s="62"/>
    </row>
    <row r="711" spans="4:6" ht="9.75">
      <c r="D711" s="62"/>
      <c r="E711" s="62"/>
      <c r="F711" s="62"/>
    </row>
    <row r="712" spans="4:6" ht="9.75">
      <c r="D712" s="62"/>
      <c r="E712" s="62"/>
      <c r="F712" s="62"/>
    </row>
    <row r="713" spans="4:6" ht="9.75">
      <c r="D713" s="62"/>
      <c r="E713" s="62"/>
      <c r="F713" s="62"/>
    </row>
    <row r="714" spans="4:6" ht="9.75">
      <c r="D714" s="62"/>
      <c r="E714" s="62"/>
      <c r="F714" s="62"/>
    </row>
    <row r="715" spans="4:6" ht="9.75">
      <c r="D715" s="62"/>
      <c r="E715" s="62"/>
      <c r="F715" s="62"/>
    </row>
    <row r="716" spans="4:6" ht="9.75">
      <c r="D716" s="62"/>
      <c r="E716" s="62"/>
      <c r="F716" s="62"/>
    </row>
    <row r="717" spans="4:6" ht="9.75">
      <c r="D717" s="62"/>
      <c r="E717" s="62"/>
      <c r="F717" s="62"/>
    </row>
    <row r="718" spans="4:6" ht="9.75">
      <c r="D718" s="62"/>
      <c r="E718" s="62"/>
      <c r="F718" s="62"/>
    </row>
    <row r="719" spans="4:6" ht="9.75">
      <c r="D719" s="62"/>
      <c r="E719" s="62"/>
      <c r="F719" s="62"/>
    </row>
    <row r="720" spans="4:6" ht="9.75">
      <c r="D720" s="62"/>
      <c r="E720" s="62"/>
      <c r="F720" s="62"/>
    </row>
    <row r="721" spans="4:6" ht="9.75">
      <c r="D721" s="62"/>
      <c r="E721" s="62"/>
      <c r="F721" s="62"/>
    </row>
    <row r="722" spans="4:6" ht="9.75">
      <c r="D722" s="62"/>
      <c r="E722" s="62"/>
      <c r="F722" s="62"/>
    </row>
    <row r="723" spans="4:6" ht="9.75">
      <c r="D723" s="62"/>
      <c r="E723" s="62"/>
      <c r="F723" s="62"/>
    </row>
    <row r="724" spans="4:6" ht="9.75">
      <c r="D724" s="62"/>
      <c r="E724" s="62"/>
      <c r="F724" s="62"/>
    </row>
    <row r="725" spans="4:6" ht="9.75">
      <c r="D725" s="62"/>
      <c r="E725" s="62"/>
      <c r="F725" s="62"/>
    </row>
    <row r="726" spans="4:6" ht="9.75">
      <c r="D726" s="62"/>
      <c r="E726" s="62"/>
      <c r="F726" s="62"/>
    </row>
    <row r="727" spans="4:6" ht="9.75">
      <c r="D727" s="62"/>
      <c r="E727" s="62"/>
      <c r="F727" s="62"/>
    </row>
    <row r="728" spans="4:6" ht="9.75">
      <c r="D728" s="62"/>
      <c r="E728" s="62"/>
      <c r="F728" s="62"/>
    </row>
    <row r="729" spans="4:6" ht="9.75">
      <c r="D729" s="62"/>
      <c r="E729" s="62"/>
      <c r="F729" s="62"/>
    </row>
    <row r="730" spans="4:6" ht="9.75">
      <c r="D730" s="62"/>
      <c r="E730" s="62"/>
      <c r="F730" s="62"/>
    </row>
    <row r="731" spans="4:6" ht="9.75">
      <c r="D731" s="62"/>
      <c r="E731" s="62"/>
      <c r="F731" s="62"/>
    </row>
    <row r="732" spans="4:6" ht="9.75">
      <c r="D732" s="62"/>
      <c r="E732" s="62"/>
      <c r="F732" s="62"/>
    </row>
    <row r="733" spans="4:6" ht="9.75">
      <c r="D733" s="62"/>
      <c r="E733" s="62"/>
      <c r="F733" s="62"/>
    </row>
    <row r="734" spans="4:6" ht="9.75">
      <c r="D734" s="62"/>
      <c r="E734" s="62"/>
      <c r="F734" s="62"/>
    </row>
    <row r="735" spans="4:6" ht="9.75">
      <c r="D735" s="62"/>
      <c r="E735" s="62"/>
      <c r="F735" s="62"/>
    </row>
    <row r="736" spans="4:6" ht="9.75">
      <c r="D736" s="62"/>
      <c r="E736" s="62"/>
      <c r="F736" s="62"/>
    </row>
    <row r="737" spans="4:6" ht="9.75">
      <c r="D737" s="62"/>
      <c r="E737" s="62"/>
      <c r="F737" s="62"/>
    </row>
  </sheetData>
  <sheetProtection password="9F76" sheet="1" objects="1" scenarios="1" formatCells="0" formatColumns="0" formatRows="0"/>
  <mergeCells count="338">
    <mergeCell ref="A7:A8"/>
    <mergeCell ref="A2:B2"/>
    <mergeCell ref="C2:F2"/>
    <mergeCell ref="B7:B8"/>
    <mergeCell ref="C7:C8"/>
    <mergeCell ref="C5:F5"/>
    <mergeCell ref="C3:F3"/>
    <mergeCell ref="C12:C13"/>
    <mergeCell ref="C14:C15"/>
    <mergeCell ref="C16:C17"/>
    <mergeCell ref="A1:F1"/>
    <mergeCell ref="A4:B4"/>
    <mergeCell ref="C4:F4"/>
    <mergeCell ref="C10:C11"/>
    <mergeCell ref="D7:E7"/>
    <mergeCell ref="A5:B5"/>
    <mergeCell ref="A3:B3"/>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110:C111"/>
    <mergeCell ref="C112:C113"/>
    <mergeCell ref="C98:C99"/>
    <mergeCell ref="C100:C101"/>
    <mergeCell ref="C102:C103"/>
    <mergeCell ref="C104:C105"/>
    <mergeCell ref="E14:E15"/>
    <mergeCell ref="F14:F15"/>
    <mergeCell ref="C122:C123"/>
    <mergeCell ref="C124:C125"/>
    <mergeCell ref="C114:C115"/>
    <mergeCell ref="C116:C117"/>
    <mergeCell ref="C118:C119"/>
    <mergeCell ref="C120:C121"/>
    <mergeCell ref="C106:C107"/>
    <mergeCell ref="C108:C109"/>
    <mergeCell ref="E10:E11"/>
    <mergeCell ref="F10:F11"/>
    <mergeCell ref="E12:E13"/>
    <mergeCell ref="F12:F13"/>
    <mergeCell ref="E16:E17"/>
    <mergeCell ref="F16:F17"/>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E80:E81"/>
    <mergeCell ref="F80:F81"/>
    <mergeCell ref="E82:E83"/>
    <mergeCell ref="F82:F83"/>
    <mergeCell ref="E84:E85"/>
    <mergeCell ref="F84:F85"/>
    <mergeCell ref="E86:E87"/>
    <mergeCell ref="F86:F87"/>
    <mergeCell ref="E88:E89"/>
    <mergeCell ref="F88:F89"/>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4:E105"/>
    <mergeCell ref="F104:F105"/>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28:E129"/>
    <mergeCell ref="F128:F129"/>
    <mergeCell ref="E132:E133"/>
    <mergeCell ref="F132:F133"/>
    <mergeCell ref="E130:E131"/>
    <mergeCell ref="F130:F131"/>
    <mergeCell ref="C136:C137"/>
    <mergeCell ref="A10:A11"/>
    <mergeCell ref="B10:B11"/>
    <mergeCell ref="A12:A13"/>
    <mergeCell ref="B12:B13"/>
    <mergeCell ref="A14:A15"/>
    <mergeCell ref="C130:C131"/>
    <mergeCell ref="C132:C133"/>
    <mergeCell ref="C126:C127"/>
    <mergeCell ref="C128:C129"/>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28:A129"/>
    <mergeCell ref="B128:B129"/>
    <mergeCell ref="A130:A131"/>
    <mergeCell ref="B130:B131"/>
    <mergeCell ref="A132:A133"/>
    <mergeCell ref="B132:B133"/>
    <mergeCell ref="A136:A137"/>
    <mergeCell ref="B136:B137"/>
    <mergeCell ref="A134:A135"/>
    <mergeCell ref="B134:B135"/>
    <mergeCell ref="C134:C135"/>
    <mergeCell ref="E134:E135"/>
    <mergeCell ref="F134:F135"/>
    <mergeCell ref="A138:A139"/>
    <mergeCell ref="B138:B139"/>
    <mergeCell ref="C138:C139"/>
    <mergeCell ref="E138:E139"/>
    <mergeCell ref="F138:F139"/>
    <mergeCell ref="E136:E137"/>
    <mergeCell ref="F136:F137"/>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02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workbookViewId="0" topLeftCell="A1">
      <pane ySplit="7" topLeftCell="BM41" activePane="bottomLeft" state="frozen"/>
      <selection pane="topLeft" activeCell="A1" sqref="A1"/>
      <selection pane="bottomLeft" activeCell="D18" sqref="D18"/>
    </sheetView>
  </sheetViews>
  <sheetFormatPr defaultColWidth="9.140625" defaultRowHeight="12.75"/>
  <cols>
    <col min="1" max="1" width="6.00390625" style="54" customWidth="1"/>
    <col min="2" max="2" width="41.421875" style="63" customWidth="1"/>
    <col min="3" max="3" width="5.140625" style="61" bestFit="1" customWidth="1"/>
    <col min="4" max="4" width="16.421875" style="54" bestFit="1" customWidth="1"/>
    <col min="5" max="5" width="15.8515625" style="54" bestFit="1" customWidth="1"/>
    <col min="6" max="16384" width="9.140625" style="54" customWidth="1"/>
  </cols>
  <sheetData>
    <row r="1" spans="1:5" s="53" customFormat="1" ht="12" thickBot="1">
      <c r="A1" s="723" t="s">
        <v>820</v>
      </c>
      <c r="B1" s="723"/>
      <c r="C1" s="723"/>
      <c r="D1" s="723"/>
      <c r="E1" s="723"/>
    </row>
    <row r="2" spans="1:5" s="53" customFormat="1" ht="12.75">
      <c r="A2" s="738" t="s">
        <v>353</v>
      </c>
      <c r="B2" s="738"/>
      <c r="C2" s="740" t="s">
        <v>912</v>
      </c>
      <c r="D2" s="741"/>
      <c r="E2" s="742"/>
    </row>
    <row r="3" spans="1:7" ht="12.75">
      <c r="A3" s="738" t="s">
        <v>354</v>
      </c>
      <c r="B3" s="738"/>
      <c r="C3" s="740" t="s">
        <v>913</v>
      </c>
      <c r="D3" s="741"/>
      <c r="E3" s="742"/>
      <c r="F3" s="106"/>
      <c r="G3" s="106"/>
    </row>
    <row r="4" spans="1:5" ht="15.75">
      <c r="A4" s="738" t="s">
        <v>521</v>
      </c>
      <c r="B4" s="738"/>
      <c r="C4" s="661" t="str">
        <f>IF(ISBLANK(Ročná_správa!B12),"  ",Ročná_správa!B12)</f>
        <v>STP akciová spoločnosť Michalovce</v>
      </c>
      <c r="D4" s="327"/>
      <c r="E4" s="328"/>
    </row>
    <row r="5" spans="1:5" ht="15.75">
      <c r="A5" s="738" t="s">
        <v>265</v>
      </c>
      <c r="B5" s="739"/>
      <c r="C5" s="661" t="str">
        <f>IF(ISBLANK(Ročná_správa!E6),"  ",Ročná_správa!E6)</f>
        <v>31650058</v>
      </c>
      <c r="D5" s="327"/>
      <c r="E5" s="328"/>
    </row>
    <row r="7" spans="1:5" ht="27">
      <c r="A7" s="64" t="s">
        <v>129</v>
      </c>
      <c r="B7" s="64" t="s">
        <v>182</v>
      </c>
      <c r="C7" s="65" t="s">
        <v>144</v>
      </c>
      <c r="D7" s="64" t="s">
        <v>293</v>
      </c>
      <c r="E7" s="64" t="s">
        <v>284</v>
      </c>
    </row>
    <row r="8" spans="1:5" ht="9.75">
      <c r="A8" s="66"/>
      <c r="B8" s="229" t="s">
        <v>176</v>
      </c>
      <c r="C8" s="224" t="s">
        <v>380</v>
      </c>
      <c r="D8" s="295">
        <f>D9+D30+D61</f>
        <v>222772</v>
      </c>
      <c r="E8" s="295">
        <f>E9+E30+E61</f>
        <v>281153</v>
      </c>
    </row>
    <row r="9" spans="1:5" ht="9.75">
      <c r="A9" s="66" t="s">
        <v>295</v>
      </c>
      <c r="B9" s="67" t="s">
        <v>177</v>
      </c>
      <c r="C9" s="68" t="s">
        <v>382</v>
      </c>
      <c r="D9" s="295">
        <f>D10+D15+D22+D26+D29</f>
        <v>180814</v>
      </c>
      <c r="E9" s="295">
        <f>E10+E15+E22+E26+E29</f>
        <v>226283</v>
      </c>
    </row>
    <row r="10" spans="1:5" ht="9.75">
      <c r="A10" s="66" t="s">
        <v>381</v>
      </c>
      <c r="B10" s="67" t="s">
        <v>152</v>
      </c>
      <c r="C10" s="68" t="s">
        <v>383</v>
      </c>
      <c r="D10" s="295">
        <f>SUM(D11:D14)</f>
        <v>158862</v>
      </c>
      <c r="E10" s="295">
        <f>SUM(E11:E14)</f>
        <v>158833</v>
      </c>
    </row>
    <row r="11" spans="1:5" ht="9.75">
      <c r="A11" s="230" t="s">
        <v>184</v>
      </c>
      <c r="B11" s="69" t="s">
        <v>152</v>
      </c>
      <c r="C11" s="59" t="s">
        <v>384</v>
      </c>
      <c r="D11" s="1">
        <v>158862</v>
      </c>
      <c r="E11" s="1">
        <v>158833</v>
      </c>
    </row>
    <row r="12" spans="1:5" ht="9.75">
      <c r="A12" s="231" t="s">
        <v>147</v>
      </c>
      <c r="B12" s="69" t="s">
        <v>153</v>
      </c>
      <c r="C12" s="59" t="s">
        <v>385</v>
      </c>
      <c r="D12" s="1"/>
      <c r="E12" s="1"/>
    </row>
    <row r="13" spans="1:5" ht="9.75">
      <c r="A13" s="231" t="s">
        <v>342</v>
      </c>
      <c r="B13" s="69" t="s">
        <v>154</v>
      </c>
      <c r="C13" s="59" t="s">
        <v>397</v>
      </c>
      <c r="D13" s="1"/>
      <c r="E13" s="1"/>
    </row>
    <row r="14" spans="1:5" ht="9.75">
      <c r="A14" s="231" t="s">
        <v>344</v>
      </c>
      <c r="B14" s="69" t="s">
        <v>818</v>
      </c>
      <c r="C14" s="59" t="s">
        <v>398</v>
      </c>
      <c r="D14" s="1"/>
      <c r="E14" s="1"/>
    </row>
    <row r="15" spans="1:5" ht="9.75">
      <c r="A15" s="66" t="s">
        <v>396</v>
      </c>
      <c r="B15" s="67" t="s">
        <v>178</v>
      </c>
      <c r="C15" s="68" t="s">
        <v>399</v>
      </c>
      <c r="D15" s="295">
        <f>SUM(D16:D21)</f>
        <v>0</v>
      </c>
      <c r="E15" s="295">
        <f>SUM(E16:E21)</f>
        <v>0</v>
      </c>
    </row>
    <row r="16" spans="1:5" ht="9.75">
      <c r="A16" s="230" t="s">
        <v>185</v>
      </c>
      <c r="B16" s="69" t="s">
        <v>155</v>
      </c>
      <c r="C16" s="59" t="s">
        <v>400</v>
      </c>
      <c r="D16" s="1"/>
      <c r="E16" s="323"/>
    </row>
    <row r="17" spans="1:5" ht="9.75">
      <c r="A17" s="231" t="s">
        <v>147</v>
      </c>
      <c r="B17" s="69" t="s">
        <v>462</v>
      </c>
      <c r="C17" s="59" t="s">
        <v>401</v>
      </c>
      <c r="D17" s="1"/>
      <c r="E17" s="1"/>
    </row>
    <row r="18" spans="1:5" ht="9.75" customHeight="1">
      <c r="A18" s="231" t="s">
        <v>342</v>
      </c>
      <c r="B18" s="69" t="s">
        <v>463</v>
      </c>
      <c r="C18" s="59" t="s">
        <v>402</v>
      </c>
      <c r="D18" s="1"/>
      <c r="E18" s="1"/>
    </row>
    <row r="19" spans="1:5" ht="9.75">
      <c r="A19" s="231" t="s">
        <v>344</v>
      </c>
      <c r="B19" s="69" t="s">
        <v>156</v>
      </c>
      <c r="C19" s="59" t="s">
        <v>403</v>
      </c>
      <c r="D19" s="1"/>
      <c r="E19" s="1"/>
    </row>
    <row r="20" spans="1:5" ht="9.75">
      <c r="A20" s="231" t="s">
        <v>346</v>
      </c>
      <c r="B20" s="69" t="s">
        <v>158</v>
      </c>
      <c r="C20" s="59" t="s">
        <v>405</v>
      </c>
      <c r="D20" s="1"/>
      <c r="E20" s="1"/>
    </row>
    <row r="21" spans="1:5" ht="9.75">
      <c r="A21" s="231" t="s">
        <v>332</v>
      </c>
      <c r="B21" s="69" t="s">
        <v>639</v>
      </c>
      <c r="C21" s="59" t="s">
        <v>406</v>
      </c>
      <c r="D21" s="1"/>
      <c r="E21" s="1"/>
    </row>
    <row r="22" spans="1:5" ht="9.75">
      <c r="A22" s="66" t="s">
        <v>404</v>
      </c>
      <c r="B22" s="67" t="s">
        <v>464</v>
      </c>
      <c r="C22" s="68" t="s">
        <v>407</v>
      </c>
      <c r="D22" s="295">
        <f>SUM(D23:D25)</f>
        <v>47557</v>
      </c>
      <c r="E22" s="295">
        <f>SUM(E23:E25)</f>
        <v>47301</v>
      </c>
    </row>
    <row r="23" spans="1:5" ht="9.75">
      <c r="A23" s="230" t="s">
        <v>186</v>
      </c>
      <c r="B23" s="69" t="s">
        <v>159</v>
      </c>
      <c r="C23" s="59" t="s">
        <v>408</v>
      </c>
      <c r="D23" s="1">
        <v>25025</v>
      </c>
      <c r="E23" s="1">
        <v>24763</v>
      </c>
    </row>
    <row r="24" spans="1:5" ht="9.75">
      <c r="A24" s="231" t="s">
        <v>147</v>
      </c>
      <c r="B24" s="69" t="s">
        <v>160</v>
      </c>
      <c r="C24" s="59" t="s">
        <v>410</v>
      </c>
      <c r="D24" s="1"/>
      <c r="E24" s="1"/>
    </row>
    <row r="25" spans="1:5" ht="9.75">
      <c r="A25" s="231" t="s">
        <v>342</v>
      </c>
      <c r="B25" s="69" t="s">
        <v>161</v>
      </c>
      <c r="C25" s="59" t="s">
        <v>411</v>
      </c>
      <c r="D25" s="1">
        <v>22532</v>
      </c>
      <c r="E25" s="323">
        <v>22538</v>
      </c>
    </row>
    <row r="26" spans="1:5" ht="9.75">
      <c r="A26" s="66" t="s">
        <v>409</v>
      </c>
      <c r="B26" s="67" t="s">
        <v>465</v>
      </c>
      <c r="C26" s="68" t="s">
        <v>412</v>
      </c>
      <c r="D26" s="295">
        <f>SUM(D27:D28)</f>
        <v>19840</v>
      </c>
      <c r="E26" s="295">
        <f>SUM(E27:E28)</f>
        <v>17394</v>
      </c>
    </row>
    <row r="27" spans="1:5" ht="9.75">
      <c r="A27" s="230" t="s">
        <v>187</v>
      </c>
      <c r="B27" s="69" t="s">
        <v>162</v>
      </c>
      <c r="C27" s="59" t="s">
        <v>414</v>
      </c>
      <c r="D27" s="1">
        <v>19840</v>
      </c>
      <c r="E27" s="1">
        <v>17394</v>
      </c>
    </row>
    <row r="28" spans="1:5" ht="9.75">
      <c r="A28" s="231" t="s">
        <v>147</v>
      </c>
      <c r="B28" s="69" t="s">
        <v>163</v>
      </c>
      <c r="C28" s="59" t="s">
        <v>415</v>
      </c>
      <c r="D28" s="1"/>
      <c r="E28" s="1"/>
    </row>
    <row r="29" spans="1:5" ht="9.75">
      <c r="A29" s="66" t="s">
        <v>413</v>
      </c>
      <c r="B29" s="67" t="s">
        <v>821</v>
      </c>
      <c r="C29" s="68" t="s">
        <v>416</v>
      </c>
      <c r="D29" s="295">
        <f>'P2Súvaha- aktíva'!E10-(D10+D15+D22+D26+D30+D61)</f>
        <v>-45445</v>
      </c>
      <c r="E29" s="295">
        <f>'P2Súvaha- aktíva'!F10-(E10+E15+E22+E26+E30+E61)</f>
        <v>2755</v>
      </c>
    </row>
    <row r="30" spans="1:5" ht="9.75">
      <c r="A30" s="66" t="s">
        <v>296</v>
      </c>
      <c r="B30" s="67" t="s">
        <v>179</v>
      </c>
      <c r="C30" s="68" t="s">
        <v>417</v>
      </c>
      <c r="D30" s="295">
        <f>D31+D36+D47+D57+D58</f>
        <v>41958</v>
      </c>
      <c r="E30" s="295">
        <f>E31+E36+E47+E57+E58</f>
        <v>54870</v>
      </c>
    </row>
    <row r="31" spans="1:7" ht="9.75">
      <c r="A31" s="66" t="s">
        <v>298</v>
      </c>
      <c r="B31" s="67" t="s">
        <v>180</v>
      </c>
      <c r="C31" s="68" t="s">
        <v>418</v>
      </c>
      <c r="D31" s="295">
        <f>SUM(D32:D35)</f>
        <v>5911</v>
      </c>
      <c r="E31" s="295">
        <f>SUM(E32:E35)</f>
        <v>11950</v>
      </c>
      <c r="G31" s="225"/>
    </row>
    <row r="32" spans="1:5" ht="9.75">
      <c r="A32" s="230" t="s">
        <v>146</v>
      </c>
      <c r="B32" s="69" t="s">
        <v>823</v>
      </c>
      <c r="C32" s="59" t="s">
        <v>419</v>
      </c>
      <c r="D32" s="1"/>
      <c r="E32" s="1"/>
    </row>
    <row r="33" spans="1:5" ht="9.75">
      <c r="A33" s="231" t="s">
        <v>147</v>
      </c>
      <c r="B33" s="69" t="s">
        <v>824</v>
      </c>
      <c r="C33" s="59" t="s">
        <v>421</v>
      </c>
      <c r="D33" s="1">
        <v>5911</v>
      </c>
      <c r="E33" s="1">
        <v>11950</v>
      </c>
    </row>
    <row r="34" spans="1:7" ht="9.75">
      <c r="A34" s="231" t="s">
        <v>342</v>
      </c>
      <c r="B34" s="69" t="s">
        <v>164</v>
      </c>
      <c r="C34" s="59" t="s">
        <v>422</v>
      </c>
      <c r="D34" s="1"/>
      <c r="E34" s="1"/>
      <c r="G34" s="225"/>
    </row>
    <row r="35" spans="1:5" ht="9.75">
      <c r="A35" s="231" t="s">
        <v>344</v>
      </c>
      <c r="B35" s="69" t="s">
        <v>825</v>
      </c>
      <c r="C35" s="59" t="s">
        <v>423</v>
      </c>
      <c r="D35" s="1"/>
      <c r="E35" s="323"/>
    </row>
    <row r="36" spans="1:5" ht="9.75">
      <c r="A36" s="66" t="s">
        <v>420</v>
      </c>
      <c r="B36" s="67" t="s">
        <v>181</v>
      </c>
      <c r="C36" s="68" t="s">
        <v>424</v>
      </c>
      <c r="D36" s="295">
        <f>SUM(D37:D46)</f>
        <v>4113</v>
      </c>
      <c r="E36" s="295">
        <f>SUM(E37:E46)</f>
        <v>5378</v>
      </c>
    </row>
    <row r="37" spans="1:5" ht="9.75">
      <c r="A37" s="230" t="s">
        <v>150</v>
      </c>
      <c r="B37" s="69" t="s">
        <v>165</v>
      </c>
      <c r="C37" s="59" t="s">
        <v>425</v>
      </c>
      <c r="D37" s="1"/>
      <c r="E37" s="1"/>
    </row>
    <row r="38" spans="1:5" ht="9.75">
      <c r="A38" s="231" t="s">
        <v>147</v>
      </c>
      <c r="B38" s="69" t="s">
        <v>166</v>
      </c>
      <c r="C38" s="59" t="s">
        <v>426</v>
      </c>
      <c r="D38" s="1"/>
      <c r="E38" s="1"/>
    </row>
    <row r="39" spans="1:5" ht="19.5">
      <c r="A39" s="231" t="s">
        <v>342</v>
      </c>
      <c r="B39" s="69" t="s">
        <v>640</v>
      </c>
      <c r="C39" s="59" t="s">
        <v>427</v>
      </c>
      <c r="D39" s="1"/>
      <c r="E39" s="1"/>
    </row>
    <row r="40" spans="1:5" ht="9.75">
      <c r="A40" s="231" t="s">
        <v>344</v>
      </c>
      <c r="B40" s="69" t="s">
        <v>467</v>
      </c>
      <c r="C40" s="59" t="s">
        <v>428</v>
      </c>
      <c r="D40" s="1"/>
      <c r="E40" s="1"/>
    </row>
    <row r="41" spans="1:5" ht="9.75">
      <c r="A41" s="231" t="s">
        <v>346</v>
      </c>
      <c r="B41" s="69" t="s">
        <v>167</v>
      </c>
      <c r="C41" s="59" t="s">
        <v>429</v>
      </c>
      <c r="D41" s="1"/>
      <c r="E41" s="1"/>
    </row>
    <row r="42" spans="1:5" ht="9.75">
      <c r="A42" s="231" t="s">
        <v>332</v>
      </c>
      <c r="B42" s="69" t="s">
        <v>468</v>
      </c>
      <c r="C42" s="59" t="s">
        <v>430</v>
      </c>
      <c r="D42" s="1"/>
      <c r="E42" s="1"/>
    </row>
    <row r="43" spans="1:5" ht="9.75">
      <c r="A43" s="231" t="s">
        <v>334</v>
      </c>
      <c r="B43" s="69" t="s">
        <v>469</v>
      </c>
      <c r="C43" s="59" t="s">
        <v>431</v>
      </c>
      <c r="D43" s="1"/>
      <c r="E43" s="1"/>
    </row>
    <row r="44" spans="1:5" ht="9.75">
      <c r="A44" s="231" t="s">
        <v>148</v>
      </c>
      <c r="B44" s="69" t="s">
        <v>168</v>
      </c>
      <c r="C44" s="59" t="s">
        <v>432</v>
      </c>
      <c r="D44" s="1">
        <v>4113</v>
      </c>
      <c r="E44" s="1">
        <v>5378</v>
      </c>
    </row>
    <row r="45" spans="1:5" ht="9.75">
      <c r="A45" s="231" t="s">
        <v>149</v>
      </c>
      <c r="B45" s="69" t="s">
        <v>470</v>
      </c>
      <c r="C45" s="59" t="s">
        <v>433</v>
      </c>
      <c r="D45" s="1"/>
      <c r="E45" s="1"/>
    </row>
    <row r="46" spans="1:5" ht="9.75">
      <c r="A46" s="231" t="s">
        <v>183</v>
      </c>
      <c r="B46" s="69" t="s">
        <v>169</v>
      </c>
      <c r="C46" s="59" t="s">
        <v>434</v>
      </c>
      <c r="D46" s="1"/>
      <c r="E46" s="1"/>
    </row>
    <row r="47" spans="1:5" ht="9.75">
      <c r="A47" s="66" t="s">
        <v>325</v>
      </c>
      <c r="B47" s="67" t="s">
        <v>471</v>
      </c>
      <c r="C47" s="68" t="s">
        <v>435</v>
      </c>
      <c r="D47" s="295">
        <f>SUM(D48:D56)</f>
        <v>31934</v>
      </c>
      <c r="E47" s="295">
        <f>SUM(E48:E56)</f>
        <v>37542</v>
      </c>
    </row>
    <row r="48" spans="1:5" ht="9.75">
      <c r="A48" s="230" t="s">
        <v>188</v>
      </c>
      <c r="B48" s="69" t="s">
        <v>472</v>
      </c>
      <c r="C48" s="59" t="s">
        <v>436</v>
      </c>
      <c r="D48" s="1">
        <v>13128</v>
      </c>
      <c r="E48" s="1">
        <v>14141</v>
      </c>
    </row>
    <row r="49" spans="1:5" ht="9.75">
      <c r="A49" s="231" t="s">
        <v>147</v>
      </c>
      <c r="B49" s="69" t="s">
        <v>170</v>
      </c>
      <c r="C49" s="59" t="s">
        <v>437</v>
      </c>
      <c r="D49" s="1"/>
      <c r="E49" s="1">
        <v>1162</v>
      </c>
    </row>
    <row r="50" spans="1:5" ht="19.5">
      <c r="A50" s="231" t="s">
        <v>342</v>
      </c>
      <c r="B50" s="69" t="s">
        <v>641</v>
      </c>
      <c r="C50" s="59" t="s">
        <v>438</v>
      </c>
      <c r="D50" s="1"/>
      <c r="E50" s="1"/>
    </row>
    <row r="51" spans="1:5" ht="9.75">
      <c r="A51" s="231" t="s">
        <v>344</v>
      </c>
      <c r="B51" s="69" t="s">
        <v>171</v>
      </c>
      <c r="C51" s="59" t="s">
        <v>439</v>
      </c>
      <c r="D51" s="1"/>
      <c r="E51" s="1"/>
    </row>
    <row r="52" spans="1:5" ht="9.75">
      <c r="A52" s="231" t="s">
        <v>346</v>
      </c>
      <c r="B52" s="69" t="s">
        <v>172</v>
      </c>
      <c r="C52" s="59" t="s">
        <v>440</v>
      </c>
      <c r="D52" s="1">
        <v>611</v>
      </c>
      <c r="E52" s="1">
        <v>597</v>
      </c>
    </row>
    <row r="53" spans="1:5" ht="9.75">
      <c r="A53" s="231" t="s">
        <v>332</v>
      </c>
      <c r="B53" s="69" t="s">
        <v>173</v>
      </c>
      <c r="C53" s="59" t="s">
        <v>441</v>
      </c>
      <c r="D53" s="1">
        <v>5046</v>
      </c>
      <c r="E53" s="1">
        <v>7302</v>
      </c>
    </row>
    <row r="54" spans="1:5" ht="9.75">
      <c r="A54" s="231" t="s">
        <v>334</v>
      </c>
      <c r="B54" s="69" t="s">
        <v>644</v>
      </c>
      <c r="C54" s="59" t="s">
        <v>443</v>
      </c>
      <c r="D54" s="1">
        <v>3414</v>
      </c>
      <c r="E54" s="1">
        <v>3917</v>
      </c>
    </row>
    <row r="55" spans="1:5" ht="9.75">
      <c r="A55" s="231" t="s">
        <v>148</v>
      </c>
      <c r="B55" s="69" t="s">
        <v>174</v>
      </c>
      <c r="C55" s="59" t="s">
        <v>444</v>
      </c>
      <c r="D55" s="1">
        <v>9735</v>
      </c>
      <c r="E55" s="1">
        <v>10423</v>
      </c>
    </row>
    <row r="56" spans="1:5" ht="9.75">
      <c r="A56" s="231" t="s">
        <v>149</v>
      </c>
      <c r="B56" s="69" t="s">
        <v>473</v>
      </c>
      <c r="C56" s="59" t="s">
        <v>445</v>
      </c>
      <c r="D56" s="1"/>
      <c r="E56" s="1"/>
    </row>
    <row r="57" spans="1:5" ht="9.75">
      <c r="A57" s="66" t="s">
        <v>442</v>
      </c>
      <c r="B57" s="67" t="s">
        <v>475</v>
      </c>
      <c r="C57" s="68" t="s">
        <v>446</v>
      </c>
      <c r="D57" s="1"/>
      <c r="E57" s="1"/>
    </row>
    <row r="58" spans="1:5" ht="9.75">
      <c r="A58" s="66" t="s">
        <v>827</v>
      </c>
      <c r="B58" s="67" t="s">
        <v>826</v>
      </c>
      <c r="C58" s="68" t="s">
        <v>822</v>
      </c>
      <c r="D58" s="295">
        <f>SUM(D59:D60)</f>
        <v>0</v>
      </c>
      <c r="E58" s="295">
        <f>SUM(E59:E60)</f>
        <v>0</v>
      </c>
    </row>
    <row r="59" spans="1:5" ht="9.75">
      <c r="A59" s="231" t="s">
        <v>828</v>
      </c>
      <c r="B59" s="54" t="s">
        <v>474</v>
      </c>
      <c r="C59" s="59" t="s">
        <v>447</v>
      </c>
      <c r="D59" s="1"/>
      <c r="E59" s="1"/>
    </row>
    <row r="60" spans="1:5" ht="9.75">
      <c r="A60" s="231" t="s">
        <v>147</v>
      </c>
      <c r="B60" s="69" t="s">
        <v>175</v>
      </c>
      <c r="C60" s="59" t="s">
        <v>448</v>
      </c>
      <c r="D60" s="1"/>
      <c r="E60" s="1"/>
    </row>
    <row r="61" spans="1:5" ht="9.75">
      <c r="A61" s="66" t="s">
        <v>337</v>
      </c>
      <c r="B61" s="67" t="s">
        <v>128</v>
      </c>
      <c r="C61" s="70">
        <v>119</v>
      </c>
      <c r="D61" s="295">
        <f>SUM(D62:D65)</f>
        <v>0</v>
      </c>
      <c r="E61" s="295">
        <f>SUM(E62:E65)</f>
        <v>0</v>
      </c>
    </row>
    <row r="62" spans="1:5" ht="9.75">
      <c r="A62" s="230" t="s">
        <v>189</v>
      </c>
      <c r="B62" s="69" t="s">
        <v>829</v>
      </c>
      <c r="C62" s="59" t="s">
        <v>833</v>
      </c>
      <c r="D62" s="1"/>
      <c r="E62" s="1"/>
    </row>
    <row r="63" spans="1:5" ht="9.75">
      <c r="A63" s="231" t="s">
        <v>147</v>
      </c>
      <c r="B63" s="69" t="s">
        <v>830</v>
      </c>
      <c r="C63" s="59" t="s">
        <v>834</v>
      </c>
      <c r="D63" s="1"/>
      <c r="E63" s="1"/>
    </row>
    <row r="64" spans="1:5" ht="9.75">
      <c r="A64" s="231" t="s">
        <v>342</v>
      </c>
      <c r="B64" s="69" t="s">
        <v>831</v>
      </c>
      <c r="C64" s="59" t="s">
        <v>836</v>
      </c>
      <c r="D64" s="1"/>
      <c r="E64" s="1"/>
    </row>
    <row r="65" spans="1:5" ht="9.75">
      <c r="A65" s="231" t="s">
        <v>344</v>
      </c>
      <c r="B65" s="69" t="s">
        <v>832</v>
      </c>
      <c r="C65" s="59" t="s">
        <v>835</v>
      </c>
      <c r="D65" s="1"/>
      <c r="E65" s="1"/>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workbookViewId="0" topLeftCell="A1">
      <pane ySplit="8" topLeftCell="BM51" activePane="bottomLeft" state="frozen"/>
      <selection pane="topLeft" activeCell="A1" sqref="A1"/>
      <selection pane="bottomLeft" activeCell="H22" sqref="H22"/>
    </sheetView>
  </sheetViews>
  <sheetFormatPr defaultColWidth="9.140625" defaultRowHeight="12.75"/>
  <cols>
    <col min="1" max="1" width="5.00390625" style="71" customWidth="1"/>
    <col min="2" max="2" width="47.57421875" style="72" customWidth="1"/>
    <col min="3" max="3" width="5.140625" style="71" bestFit="1" customWidth="1"/>
    <col min="4" max="5" width="14.00390625" style="71" customWidth="1"/>
    <col min="6" max="6" width="1.1484375" style="71" customWidth="1"/>
    <col min="7" max="7" width="14.00390625" style="71" customWidth="1"/>
    <col min="8" max="16384" width="9.140625" style="71" customWidth="1"/>
  </cols>
  <sheetData>
    <row r="1" spans="1:7" s="53" customFormat="1" ht="12" thickBot="1">
      <c r="A1" s="723" t="s">
        <v>837</v>
      </c>
      <c r="B1" s="723"/>
      <c r="C1" s="723"/>
      <c r="D1" s="723"/>
      <c r="E1" s="723"/>
      <c r="F1" s="723"/>
      <c r="G1" s="723"/>
    </row>
    <row r="2" spans="1:7" s="53" customFormat="1" ht="15.75">
      <c r="A2" s="724" t="s">
        <v>353</v>
      </c>
      <c r="B2" s="725"/>
      <c r="C2" s="745" t="s">
        <v>912</v>
      </c>
      <c r="D2" s="746"/>
      <c r="E2" s="746"/>
      <c r="F2" s="746"/>
      <c r="G2" s="747"/>
    </row>
    <row r="3" spans="1:7" s="54" customFormat="1" ht="16.5" customHeight="1">
      <c r="A3" s="724" t="s">
        <v>354</v>
      </c>
      <c r="B3" s="725"/>
      <c r="C3" s="745" t="s">
        <v>913</v>
      </c>
      <c r="D3" s="746"/>
      <c r="E3" s="746"/>
      <c r="F3" s="746"/>
      <c r="G3" s="747"/>
    </row>
    <row r="4" spans="1:7" s="54" customFormat="1" ht="16.5" customHeight="1">
      <c r="A4" s="738" t="s">
        <v>521</v>
      </c>
      <c r="B4" s="738"/>
      <c r="C4" s="661" t="str">
        <f>IF(ISBLANK(Ročná_správa!B12),"  ",Ročná_správa!B12)</f>
        <v>STP akciová spoločnosť Michalovce</v>
      </c>
      <c r="D4" s="743"/>
      <c r="E4" s="743"/>
      <c r="F4" s="743"/>
      <c r="G4" s="744"/>
    </row>
    <row r="5" spans="1:7" s="54" customFormat="1" ht="15.75">
      <c r="A5" s="738" t="s">
        <v>265</v>
      </c>
      <c r="B5" s="739"/>
      <c r="C5" s="661" t="str">
        <f>IF(ISBLANK(Ročná_správa!E6),"  ",Ročná_správa!E6)</f>
        <v>31650058</v>
      </c>
      <c r="D5" s="327"/>
      <c r="E5" s="327"/>
      <c r="F5" s="327"/>
      <c r="G5" s="328"/>
    </row>
    <row r="7" spans="1:7" ht="9.75">
      <c r="A7" s="731" t="s">
        <v>129</v>
      </c>
      <c r="B7" s="732" t="s">
        <v>250</v>
      </c>
      <c r="C7" s="732" t="s">
        <v>144</v>
      </c>
      <c r="D7" s="752" t="s">
        <v>838</v>
      </c>
      <c r="E7" s="752"/>
      <c r="F7" s="131"/>
      <c r="G7" s="748" t="s">
        <v>840</v>
      </c>
    </row>
    <row r="8" spans="1:7" ht="29.25">
      <c r="A8" s="750"/>
      <c r="B8" s="751"/>
      <c r="C8" s="751"/>
      <c r="D8" s="73" t="s">
        <v>539</v>
      </c>
      <c r="E8" s="73" t="s">
        <v>839</v>
      </c>
      <c r="F8" s="131"/>
      <c r="G8" s="749"/>
    </row>
    <row r="9" spans="1:7" ht="9.75">
      <c r="A9" s="74" t="s">
        <v>494</v>
      </c>
      <c r="B9" s="75" t="s">
        <v>190</v>
      </c>
      <c r="C9" s="59" t="s">
        <v>449</v>
      </c>
      <c r="D9" s="1"/>
      <c r="E9" s="1"/>
      <c r="F9" s="129"/>
      <c r="G9" s="1"/>
    </row>
    <row r="10" spans="1:7" ht="9.75">
      <c r="A10" s="74" t="s">
        <v>295</v>
      </c>
      <c r="B10" s="75" t="s">
        <v>191</v>
      </c>
      <c r="C10" s="59" t="s">
        <v>450</v>
      </c>
      <c r="D10" s="1"/>
      <c r="E10" s="1"/>
      <c r="F10" s="129"/>
      <c r="G10" s="1"/>
    </row>
    <row r="11" spans="1:7" s="226" customFormat="1" ht="9">
      <c r="A11" s="222" t="s">
        <v>451</v>
      </c>
      <c r="B11" s="223" t="s">
        <v>227</v>
      </c>
      <c r="C11" s="224" t="s">
        <v>452</v>
      </c>
      <c r="D11" s="295">
        <f>D9-D10</f>
        <v>0</v>
      </c>
      <c r="E11" s="295">
        <f>E9-E10</f>
        <v>0</v>
      </c>
      <c r="F11" s="296"/>
      <c r="G11" s="295">
        <f>G9-G10</f>
        <v>0</v>
      </c>
    </row>
    <row r="12" spans="1:7" ht="9.75">
      <c r="A12" s="224" t="s">
        <v>236</v>
      </c>
      <c r="B12" s="223" t="s">
        <v>228</v>
      </c>
      <c r="C12" s="224" t="s">
        <v>453</v>
      </c>
      <c r="D12" s="295">
        <f>SUM(D13:D15)</f>
        <v>169040</v>
      </c>
      <c r="E12" s="295">
        <f>SUM(E13:E15)</f>
        <v>318894</v>
      </c>
      <c r="F12" s="296"/>
      <c r="G12" s="295">
        <f>SUM(G13:G15)</f>
        <v>204100</v>
      </c>
    </row>
    <row r="13" spans="1:7" ht="9.75">
      <c r="A13" s="74" t="s">
        <v>246</v>
      </c>
      <c r="B13" s="76" t="s">
        <v>192</v>
      </c>
      <c r="C13" s="59" t="s">
        <v>480</v>
      </c>
      <c r="D13" s="1">
        <v>167670</v>
      </c>
      <c r="E13" s="1">
        <v>320653</v>
      </c>
      <c r="F13" s="129"/>
      <c r="G13" s="1">
        <v>201500</v>
      </c>
    </row>
    <row r="14" spans="1:7" ht="9.75">
      <c r="A14" s="221" t="s">
        <v>147</v>
      </c>
      <c r="B14" s="76" t="s">
        <v>193</v>
      </c>
      <c r="C14" s="59" t="s">
        <v>481</v>
      </c>
      <c r="D14" s="1">
        <v>1370</v>
      </c>
      <c r="E14" s="1">
        <v>-1759</v>
      </c>
      <c r="F14" s="129"/>
      <c r="G14" s="1">
        <v>2600</v>
      </c>
    </row>
    <row r="15" spans="1:7" ht="9.75">
      <c r="A15" s="221" t="s">
        <v>342</v>
      </c>
      <c r="B15" s="76" t="s">
        <v>194</v>
      </c>
      <c r="C15" s="59" t="s">
        <v>482</v>
      </c>
      <c r="D15" s="1"/>
      <c r="E15" s="1"/>
      <c r="F15" s="129"/>
      <c r="G15" s="1"/>
    </row>
    <row r="16" spans="1:7" ht="9.75">
      <c r="A16" s="222" t="s">
        <v>296</v>
      </c>
      <c r="B16" s="227" t="s">
        <v>229</v>
      </c>
      <c r="C16" s="224" t="s">
        <v>483</v>
      </c>
      <c r="D16" s="295">
        <f>SUM(D17:D18)</f>
        <v>75016</v>
      </c>
      <c r="E16" s="295">
        <f>SUM(E17:E18)</f>
        <v>139381</v>
      </c>
      <c r="F16" s="296"/>
      <c r="G16" s="295">
        <f>SUM(G17:G18)</f>
        <v>70000</v>
      </c>
    </row>
    <row r="17" spans="1:7" ht="9.75" customHeight="1">
      <c r="A17" s="74" t="s">
        <v>247</v>
      </c>
      <c r="B17" s="76" t="s">
        <v>195</v>
      </c>
      <c r="C17" s="59" t="s">
        <v>484</v>
      </c>
      <c r="D17" s="1">
        <v>14770</v>
      </c>
      <c r="E17" s="1">
        <v>13477</v>
      </c>
      <c r="F17" s="129"/>
      <c r="G17" s="1">
        <v>15000</v>
      </c>
    </row>
    <row r="18" spans="1:7" ht="9.75">
      <c r="A18" s="221" t="s">
        <v>147</v>
      </c>
      <c r="B18" s="76" t="s">
        <v>196</v>
      </c>
      <c r="C18" s="59">
        <v>10</v>
      </c>
      <c r="D18" s="1">
        <v>60246</v>
      </c>
      <c r="E18" s="1">
        <v>125904</v>
      </c>
      <c r="F18" s="129"/>
      <c r="G18" s="1">
        <v>55000</v>
      </c>
    </row>
    <row r="19" spans="1:7" ht="9.75">
      <c r="A19" s="222" t="s">
        <v>451</v>
      </c>
      <c r="B19" s="227" t="s">
        <v>230</v>
      </c>
      <c r="C19" s="224">
        <v>11</v>
      </c>
      <c r="D19" s="295">
        <f>D11+D12-D16</f>
        <v>94024</v>
      </c>
      <c r="E19" s="295">
        <f>E11+E12-E16</f>
        <v>179513</v>
      </c>
      <c r="F19" s="296"/>
      <c r="G19" s="295">
        <f>G11+G12-G16</f>
        <v>134100</v>
      </c>
    </row>
    <row r="20" spans="1:7" ht="9.75">
      <c r="A20" s="222" t="s">
        <v>337</v>
      </c>
      <c r="B20" s="227" t="s">
        <v>235</v>
      </c>
      <c r="C20" s="224">
        <v>12</v>
      </c>
      <c r="D20" s="295">
        <f>SUM(D21:D24)</f>
        <v>119660</v>
      </c>
      <c r="E20" s="295">
        <f>SUM(E21:E24)</f>
        <v>153489</v>
      </c>
      <c r="F20" s="296"/>
      <c r="G20" s="295">
        <f>SUM(G21:G24)</f>
        <v>121798</v>
      </c>
    </row>
    <row r="21" spans="1:7" ht="9.75">
      <c r="A21" s="74" t="s">
        <v>248</v>
      </c>
      <c r="B21" s="76" t="s">
        <v>197</v>
      </c>
      <c r="C21" s="59">
        <v>13</v>
      </c>
      <c r="D21" s="1">
        <v>86600</v>
      </c>
      <c r="E21" s="1">
        <v>108345</v>
      </c>
      <c r="F21" s="129"/>
      <c r="G21" s="1">
        <v>87000</v>
      </c>
    </row>
    <row r="22" spans="1:7" ht="9.75">
      <c r="A22" s="221" t="s">
        <v>147</v>
      </c>
      <c r="B22" s="76" t="s">
        <v>198</v>
      </c>
      <c r="C22" s="59">
        <v>14</v>
      </c>
      <c r="D22" s="1"/>
      <c r="E22" s="1">
        <v>5245</v>
      </c>
      <c r="F22" s="129"/>
      <c r="G22" s="1"/>
    </row>
    <row r="23" spans="1:7" ht="9.75">
      <c r="A23" s="221" t="s">
        <v>342</v>
      </c>
      <c r="B23" s="76" t="s">
        <v>642</v>
      </c>
      <c r="C23" s="59">
        <v>15</v>
      </c>
      <c r="D23" s="1">
        <v>29087</v>
      </c>
      <c r="E23" s="1">
        <v>35883</v>
      </c>
      <c r="F23" s="129"/>
      <c r="G23" s="1">
        <v>30798</v>
      </c>
    </row>
    <row r="24" spans="1:7" ht="9.75">
      <c r="A24" s="221" t="s">
        <v>344</v>
      </c>
      <c r="B24" s="76" t="s">
        <v>199</v>
      </c>
      <c r="C24" s="59">
        <v>16</v>
      </c>
      <c r="D24" s="1">
        <v>3973</v>
      </c>
      <c r="E24" s="1">
        <v>4016</v>
      </c>
      <c r="F24" s="129"/>
      <c r="G24" s="1">
        <v>4000</v>
      </c>
    </row>
    <row r="25" spans="1:7" ht="9.75">
      <c r="A25" s="74" t="s">
        <v>375</v>
      </c>
      <c r="B25" s="76" t="s">
        <v>200</v>
      </c>
      <c r="C25" s="59">
        <v>17</v>
      </c>
      <c r="D25" s="1">
        <v>2224</v>
      </c>
      <c r="E25" s="1">
        <v>3286</v>
      </c>
      <c r="F25" s="129"/>
      <c r="G25" s="1">
        <v>2300</v>
      </c>
    </row>
    <row r="26" spans="1:7" ht="19.5">
      <c r="A26" s="74" t="s">
        <v>490</v>
      </c>
      <c r="B26" s="76" t="s">
        <v>649</v>
      </c>
      <c r="C26" s="59">
        <v>18</v>
      </c>
      <c r="D26" s="1">
        <v>9284</v>
      </c>
      <c r="E26" s="1">
        <v>9825</v>
      </c>
      <c r="F26" s="129"/>
      <c r="G26" s="1">
        <v>7000</v>
      </c>
    </row>
    <row r="27" spans="1:7" ht="9.75">
      <c r="A27" s="59" t="s">
        <v>237</v>
      </c>
      <c r="B27" s="76" t="s">
        <v>201</v>
      </c>
      <c r="C27" s="59">
        <v>19</v>
      </c>
      <c r="D27" s="1"/>
      <c r="E27" s="1"/>
      <c r="F27" s="129"/>
      <c r="G27" s="1"/>
    </row>
    <row r="28" spans="1:7" ht="9.75">
      <c r="A28" s="74" t="s">
        <v>491</v>
      </c>
      <c r="B28" s="76" t="s">
        <v>204</v>
      </c>
      <c r="C28" s="59">
        <v>20</v>
      </c>
      <c r="D28" s="1"/>
      <c r="E28" s="1"/>
      <c r="F28" s="129"/>
      <c r="G28" s="1"/>
    </row>
    <row r="29" spans="1:7" ht="9.75">
      <c r="A29" s="74" t="s">
        <v>492</v>
      </c>
      <c r="B29" s="76" t="s">
        <v>841</v>
      </c>
      <c r="C29" s="59" t="s">
        <v>849</v>
      </c>
      <c r="D29" s="1">
        <v>6355</v>
      </c>
      <c r="E29" s="1">
        <v>8298</v>
      </c>
      <c r="F29" s="129"/>
      <c r="G29" s="1"/>
    </row>
    <row r="30" spans="1:7" ht="9.75">
      <c r="A30" s="59" t="s">
        <v>238</v>
      </c>
      <c r="B30" s="76" t="s">
        <v>205</v>
      </c>
      <c r="C30" s="59" t="s">
        <v>850</v>
      </c>
      <c r="D30" s="1">
        <v>237</v>
      </c>
      <c r="E30" s="1">
        <v>5145</v>
      </c>
      <c r="F30" s="129"/>
      <c r="G30" s="1"/>
    </row>
    <row r="31" spans="1:7" ht="9.75" customHeight="1">
      <c r="A31" s="74" t="s">
        <v>493</v>
      </c>
      <c r="B31" s="76" t="s">
        <v>206</v>
      </c>
      <c r="C31" s="59" t="s">
        <v>851</v>
      </c>
      <c r="D31" s="1">
        <v>2138</v>
      </c>
      <c r="E31" s="1">
        <v>2855</v>
      </c>
      <c r="F31" s="129"/>
      <c r="G31" s="1">
        <v>1900</v>
      </c>
    </row>
    <row r="32" spans="1:7" ht="9.75" customHeight="1">
      <c r="A32" s="59" t="s">
        <v>517</v>
      </c>
      <c r="B32" s="76" t="s">
        <v>207</v>
      </c>
      <c r="C32" s="59" t="s">
        <v>852</v>
      </c>
      <c r="D32" s="1"/>
      <c r="E32" s="1"/>
      <c r="F32" s="129"/>
      <c r="G32" s="1"/>
    </row>
    <row r="33" spans="1:7" ht="9.75">
      <c r="A33" s="74" t="s">
        <v>494</v>
      </c>
      <c r="B33" s="76" t="s">
        <v>458</v>
      </c>
      <c r="C33" s="59" t="s">
        <v>853</v>
      </c>
      <c r="D33" s="1"/>
      <c r="E33" s="1"/>
      <c r="F33" s="129"/>
      <c r="G33" s="1"/>
    </row>
    <row r="34" spans="1:7" ht="9.75">
      <c r="A34" s="228" t="s">
        <v>496</v>
      </c>
      <c r="B34" s="227" t="s">
        <v>231</v>
      </c>
      <c r="C34" s="224" t="s">
        <v>854</v>
      </c>
      <c r="D34" s="295">
        <f>SUM(D19-D20-D25-D26+D27-D28-D29+D30-D31+(-D32)-(-D33))</f>
        <v>-45400</v>
      </c>
      <c r="E34" s="295">
        <f>SUM(E19-E20-E25-E26+E27-E28-E29+E30-E31+(-E32)-(-E33))</f>
        <v>6905</v>
      </c>
      <c r="F34" s="297"/>
      <c r="G34" s="295">
        <f>SUM(G19-G20-G25-G26+G27-G28-G29+G30-G31+(-G32)-(-G33))</f>
        <v>1102</v>
      </c>
    </row>
    <row r="35" spans="1:7" ht="9.75">
      <c r="A35" s="59" t="s">
        <v>239</v>
      </c>
      <c r="B35" s="76" t="s">
        <v>208</v>
      </c>
      <c r="C35" s="59" t="s">
        <v>855</v>
      </c>
      <c r="D35" s="1"/>
      <c r="E35" s="1"/>
      <c r="F35" s="129"/>
      <c r="G35" s="1"/>
    </row>
    <row r="36" spans="1:7" ht="9.75">
      <c r="A36" s="74" t="s">
        <v>495</v>
      </c>
      <c r="B36" s="76" t="s">
        <v>209</v>
      </c>
      <c r="C36" s="59" t="s">
        <v>856</v>
      </c>
      <c r="D36" s="1"/>
      <c r="E36" s="1"/>
      <c r="F36" s="129"/>
      <c r="G36" s="1"/>
    </row>
    <row r="37" spans="1:7" ht="9.75">
      <c r="A37" s="59" t="s">
        <v>240</v>
      </c>
      <c r="B37" s="227" t="s">
        <v>232</v>
      </c>
      <c r="C37" s="59" t="s">
        <v>857</v>
      </c>
      <c r="D37" s="294">
        <f>SUM(D38+D39+D40)</f>
        <v>0</v>
      </c>
      <c r="E37" s="294">
        <f>SUM(E38+E39+E40)</f>
        <v>0</v>
      </c>
      <c r="F37" s="129"/>
      <c r="G37" s="294">
        <f>SUM(G38+G39+G40)</f>
        <v>0</v>
      </c>
    </row>
    <row r="38" spans="1:7" ht="19.5">
      <c r="A38" s="74" t="s">
        <v>645</v>
      </c>
      <c r="B38" s="304" t="s">
        <v>643</v>
      </c>
      <c r="C38" s="59" t="s">
        <v>858</v>
      </c>
      <c r="D38" s="1"/>
      <c r="E38" s="1"/>
      <c r="F38" s="175"/>
      <c r="G38" s="1"/>
    </row>
    <row r="39" spans="1:7" ht="9.75">
      <c r="A39" s="221" t="s">
        <v>147</v>
      </c>
      <c r="B39" s="76" t="s">
        <v>210</v>
      </c>
      <c r="C39" s="59" t="s">
        <v>859</v>
      </c>
      <c r="D39" s="1"/>
      <c r="E39" s="1"/>
      <c r="F39" s="129"/>
      <c r="G39" s="1"/>
    </row>
    <row r="40" spans="1:7" ht="9.75">
      <c r="A40" s="221" t="s">
        <v>342</v>
      </c>
      <c r="B40" s="76" t="s">
        <v>211</v>
      </c>
      <c r="C40" s="59" t="s">
        <v>860</v>
      </c>
      <c r="D40" s="1"/>
      <c r="E40" s="1"/>
      <c r="F40" s="129"/>
      <c r="G40" s="1"/>
    </row>
    <row r="41" spans="1:7" ht="9.75">
      <c r="A41" s="59" t="s">
        <v>646</v>
      </c>
      <c r="B41" s="304" t="s">
        <v>212</v>
      </c>
      <c r="C41" s="59" t="s">
        <v>861</v>
      </c>
      <c r="D41" s="1"/>
      <c r="E41" s="1"/>
      <c r="F41" s="175"/>
      <c r="G41" s="1"/>
    </row>
    <row r="42" spans="1:7" ht="9.75">
      <c r="A42" s="74" t="s">
        <v>497</v>
      </c>
      <c r="B42" s="76" t="s">
        <v>213</v>
      </c>
      <c r="C42" s="59" t="s">
        <v>862</v>
      </c>
      <c r="D42" s="1"/>
      <c r="E42" s="1"/>
      <c r="F42" s="129"/>
      <c r="G42" s="1"/>
    </row>
    <row r="43" spans="1:7" ht="9.75">
      <c r="A43" s="59" t="s">
        <v>498</v>
      </c>
      <c r="B43" s="76" t="s">
        <v>214</v>
      </c>
      <c r="C43" s="59" t="s">
        <v>863</v>
      </c>
      <c r="D43" s="1"/>
      <c r="E43" s="1"/>
      <c r="F43" s="129"/>
      <c r="G43" s="1"/>
    </row>
    <row r="44" spans="1:7" ht="9.75">
      <c r="A44" s="305" t="s">
        <v>499</v>
      </c>
      <c r="B44" s="76" t="s">
        <v>647</v>
      </c>
      <c r="C44" s="59" t="s">
        <v>864</v>
      </c>
      <c r="D44" s="1"/>
      <c r="E44" s="1"/>
      <c r="F44" s="129"/>
      <c r="G44" s="1"/>
    </row>
    <row r="45" spans="1:7" ht="9.75">
      <c r="A45" s="74" t="s">
        <v>500</v>
      </c>
      <c r="B45" s="76" t="s">
        <v>648</v>
      </c>
      <c r="C45" s="59" t="s">
        <v>650</v>
      </c>
      <c r="D45" s="1"/>
      <c r="E45" s="1"/>
      <c r="F45" s="129"/>
      <c r="G45" s="1"/>
    </row>
    <row r="46" spans="1:7" ht="9.75">
      <c r="A46" s="59" t="s">
        <v>241</v>
      </c>
      <c r="B46" s="76" t="s">
        <v>215</v>
      </c>
      <c r="C46" s="59" t="s">
        <v>651</v>
      </c>
      <c r="D46" s="1">
        <v>147</v>
      </c>
      <c r="E46" s="1">
        <v>265</v>
      </c>
      <c r="F46" s="129"/>
      <c r="G46" s="1">
        <v>150</v>
      </c>
    </row>
    <row r="47" spans="1:7" ht="9.75">
      <c r="A47" s="74" t="s">
        <v>501</v>
      </c>
      <c r="B47" s="76" t="s">
        <v>216</v>
      </c>
      <c r="C47" s="59" t="s">
        <v>652</v>
      </c>
      <c r="D47" s="1"/>
      <c r="E47" s="1"/>
      <c r="F47" s="129"/>
      <c r="G47" s="1"/>
    </row>
    <row r="48" spans="1:7" ht="9.75">
      <c r="A48" s="59" t="s">
        <v>242</v>
      </c>
      <c r="B48" s="76" t="s">
        <v>217</v>
      </c>
      <c r="C48" s="59" t="s">
        <v>653</v>
      </c>
      <c r="D48" s="1">
        <v>3</v>
      </c>
      <c r="E48" s="1"/>
      <c r="F48" s="129"/>
      <c r="G48" s="1"/>
    </row>
    <row r="49" spans="1:7" ht="9.75">
      <c r="A49" s="74" t="s">
        <v>502</v>
      </c>
      <c r="B49" s="76" t="s">
        <v>218</v>
      </c>
      <c r="C49" s="59" t="s">
        <v>654</v>
      </c>
      <c r="D49" s="1"/>
      <c r="E49" s="1">
        <v>498</v>
      </c>
      <c r="F49" s="129"/>
      <c r="G49" s="1"/>
    </row>
    <row r="50" spans="1:7" ht="9.75">
      <c r="A50" s="59" t="s">
        <v>243</v>
      </c>
      <c r="B50" s="76" t="s">
        <v>219</v>
      </c>
      <c r="C50" s="59" t="s">
        <v>655</v>
      </c>
      <c r="D50" s="1"/>
      <c r="E50" s="1"/>
      <c r="F50" s="129"/>
      <c r="G50" s="1"/>
    </row>
    <row r="51" spans="1:7" ht="9.75">
      <c r="A51" s="74" t="s">
        <v>503</v>
      </c>
      <c r="B51" s="76" t="s">
        <v>220</v>
      </c>
      <c r="C51" s="59" t="s">
        <v>656</v>
      </c>
      <c r="D51" s="1">
        <v>195</v>
      </c>
      <c r="E51" s="1">
        <v>199</v>
      </c>
      <c r="F51" s="129"/>
      <c r="G51" s="1">
        <v>180</v>
      </c>
    </row>
    <row r="52" spans="1:7" ht="9.75">
      <c r="A52" s="59" t="s">
        <v>244</v>
      </c>
      <c r="B52" s="76" t="s">
        <v>222</v>
      </c>
      <c r="C52" s="59" t="s">
        <v>657</v>
      </c>
      <c r="D52" s="1"/>
      <c r="E52" s="1"/>
      <c r="F52" s="129"/>
      <c r="G52" s="1"/>
    </row>
    <row r="53" spans="1:7" ht="9.75">
      <c r="A53" s="74" t="s">
        <v>504</v>
      </c>
      <c r="B53" s="76" t="s">
        <v>223</v>
      </c>
      <c r="C53" s="59" t="s">
        <v>658</v>
      </c>
      <c r="D53" s="1"/>
      <c r="E53" s="1"/>
      <c r="F53" s="129"/>
      <c r="G53" s="1"/>
    </row>
    <row r="54" spans="1:7" ht="9.75">
      <c r="A54" s="222" t="s">
        <v>496</v>
      </c>
      <c r="B54" s="227" t="s">
        <v>459</v>
      </c>
      <c r="C54" s="224" t="s">
        <v>659</v>
      </c>
      <c r="D54" s="295">
        <f>SUM(D35-D36+D37+D41-D42+D43-D44-D45+D46-D47+D48-D49+D50-D51+(-D52)-(-D53))</f>
        <v>-45</v>
      </c>
      <c r="E54" s="295">
        <f>SUM(E35-E36+E37+E41-E42+E43-E44-E45+E46-E47+E48-E49+E50-E51+(-E52)-(-E53))</f>
        <v>-432</v>
      </c>
      <c r="F54" s="296"/>
      <c r="G54" s="295">
        <f>SUM(G35-G36+G37+G41-G42+G43-G44-G45+G46-G47+G48-G49+G50-G51+(-G52)-(-G53))</f>
        <v>-30</v>
      </c>
    </row>
    <row r="55" spans="1:7" ht="9.75">
      <c r="A55" s="222" t="s">
        <v>513</v>
      </c>
      <c r="B55" s="227" t="s">
        <v>842</v>
      </c>
      <c r="C55" s="224" t="s">
        <v>660</v>
      </c>
      <c r="D55" s="295">
        <f>SUM(D34+D54)</f>
        <v>-45445</v>
      </c>
      <c r="E55" s="295">
        <f>SUM(E34+E54)</f>
        <v>6473</v>
      </c>
      <c r="F55" s="296"/>
      <c r="G55" s="295">
        <f>SUM(G34+G54)</f>
        <v>1072</v>
      </c>
    </row>
    <row r="56" spans="1:7" ht="9.75">
      <c r="A56" s="74" t="s">
        <v>506</v>
      </c>
      <c r="B56" s="304" t="s">
        <v>233</v>
      </c>
      <c r="C56" s="59" t="s">
        <v>661</v>
      </c>
      <c r="D56" s="294">
        <f>SUM(D57:D58)</f>
        <v>0</v>
      </c>
      <c r="E56" s="294">
        <f>SUM(E57:E58)</f>
        <v>3718</v>
      </c>
      <c r="F56" s="175"/>
      <c r="G56" s="294">
        <f>SUM(G57:G58)</f>
        <v>0</v>
      </c>
    </row>
    <row r="57" spans="1:7" ht="9.75">
      <c r="A57" s="74" t="s">
        <v>843</v>
      </c>
      <c r="B57" s="76" t="s">
        <v>460</v>
      </c>
      <c r="C57" s="59" t="s">
        <v>662</v>
      </c>
      <c r="D57" s="1"/>
      <c r="E57" s="1">
        <v>3718</v>
      </c>
      <c r="F57" s="129"/>
      <c r="G57" s="1"/>
    </row>
    <row r="58" spans="1:7" ht="9.75">
      <c r="A58" s="221" t="s">
        <v>147</v>
      </c>
      <c r="B58" s="76" t="s">
        <v>461</v>
      </c>
      <c r="C58" s="59" t="s">
        <v>505</v>
      </c>
      <c r="D58" s="1"/>
      <c r="E58" s="1"/>
      <c r="F58" s="129"/>
      <c r="G58" s="1"/>
    </row>
    <row r="59" spans="1:7" ht="9.75">
      <c r="A59" s="222" t="s">
        <v>513</v>
      </c>
      <c r="B59" s="227" t="s">
        <v>844</v>
      </c>
      <c r="C59" s="224" t="s">
        <v>507</v>
      </c>
      <c r="D59" s="295">
        <f>D55-D56</f>
        <v>-45445</v>
      </c>
      <c r="E59" s="295">
        <f>E55-E56</f>
        <v>2755</v>
      </c>
      <c r="F59" s="296"/>
      <c r="G59" s="295">
        <f>G55-G56</f>
        <v>1072</v>
      </c>
    </row>
    <row r="60" spans="1:7" ht="9.75">
      <c r="A60" s="59" t="s">
        <v>245</v>
      </c>
      <c r="B60" s="76" t="s">
        <v>224</v>
      </c>
      <c r="C60" s="59" t="s">
        <v>508</v>
      </c>
      <c r="D60" s="1"/>
      <c r="E60" s="1"/>
      <c r="F60" s="129"/>
      <c r="G60" s="1"/>
    </row>
    <row r="61" spans="1:7" ht="9.75">
      <c r="A61" s="74" t="s">
        <v>509</v>
      </c>
      <c r="B61" s="76" t="s">
        <v>225</v>
      </c>
      <c r="C61" s="59" t="s">
        <v>510</v>
      </c>
      <c r="D61" s="1"/>
      <c r="E61" s="1"/>
      <c r="F61" s="129"/>
      <c r="G61" s="1"/>
    </row>
    <row r="62" spans="1:7" ht="9.75">
      <c r="A62" s="74" t="s">
        <v>496</v>
      </c>
      <c r="B62" s="77" t="s">
        <v>845</v>
      </c>
      <c r="C62" s="59" t="s">
        <v>511</v>
      </c>
      <c r="D62" s="294">
        <f>D60-D61</f>
        <v>0</v>
      </c>
      <c r="E62" s="294">
        <f>E60-E61</f>
        <v>0</v>
      </c>
      <c r="F62" s="175"/>
      <c r="G62" s="294">
        <f>G60-G61</f>
        <v>0</v>
      </c>
    </row>
    <row r="63" spans="1:7" ht="9.75">
      <c r="A63" s="74" t="s">
        <v>516</v>
      </c>
      <c r="B63" s="76" t="s">
        <v>234</v>
      </c>
      <c r="C63" s="224" t="s">
        <v>512</v>
      </c>
      <c r="D63" s="295">
        <f>SUM(D64:D65)</f>
        <v>0</v>
      </c>
      <c r="E63" s="295">
        <f>SUM(E64:E65)</f>
        <v>0</v>
      </c>
      <c r="F63" s="296"/>
      <c r="G63" s="295">
        <f>SUM(G64:G65)</f>
        <v>0</v>
      </c>
    </row>
    <row r="64" spans="1:7" ht="9.75">
      <c r="A64" s="74" t="s">
        <v>846</v>
      </c>
      <c r="B64" s="76" t="s">
        <v>460</v>
      </c>
      <c r="C64" s="59" t="s">
        <v>514</v>
      </c>
      <c r="D64" s="1"/>
      <c r="E64" s="1"/>
      <c r="F64" s="129"/>
      <c r="G64" s="1"/>
    </row>
    <row r="65" spans="1:7" ht="9.75">
      <c r="A65" s="221" t="s">
        <v>147</v>
      </c>
      <c r="B65" s="76" t="s">
        <v>461</v>
      </c>
      <c r="C65" s="59" t="s">
        <v>515</v>
      </c>
      <c r="D65" s="1"/>
      <c r="E65" s="1"/>
      <c r="F65" s="129"/>
      <c r="G65" s="1"/>
    </row>
    <row r="66" spans="1:7" ht="9.75">
      <c r="A66" s="222" t="s">
        <v>496</v>
      </c>
      <c r="B66" s="77" t="s">
        <v>847</v>
      </c>
      <c r="C66" s="224" t="s">
        <v>865</v>
      </c>
      <c r="D66" s="294">
        <f>D62-D63</f>
        <v>0</v>
      </c>
      <c r="E66" s="294">
        <f>E62-E63</f>
        <v>0</v>
      </c>
      <c r="F66" s="175"/>
      <c r="G66" s="294">
        <f>G62-G63</f>
        <v>0</v>
      </c>
    </row>
    <row r="67" spans="1:7" ht="9.75">
      <c r="A67" s="222" t="s">
        <v>518</v>
      </c>
      <c r="B67" s="77" t="s">
        <v>848</v>
      </c>
      <c r="C67" s="224" t="s">
        <v>866</v>
      </c>
      <c r="D67" s="294">
        <f>D55+D62</f>
        <v>-45445</v>
      </c>
      <c r="E67" s="294">
        <f>E55+E62</f>
        <v>6473</v>
      </c>
      <c r="F67" s="175"/>
      <c r="G67" s="294">
        <f>G55+G62</f>
        <v>1072</v>
      </c>
    </row>
    <row r="68" spans="1:7" ht="9.75">
      <c r="A68" s="74" t="s">
        <v>517</v>
      </c>
      <c r="B68" s="76" t="s">
        <v>226</v>
      </c>
      <c r="C68" s="59" t="s">
        <v>867</v>
      </c>
      <c r="D68" s="1"/>
      <c r="E68" s="1"/>
      <c r="F68" s="129"/>
      <c r="G68" s="1"/>
    </row>
    <row r="69" spans="1:7" ht="9.75">
      <c r="A69" s="222" t="s">
        <v>518</v>
      </c>
      <c r="B69" s="77" t="s">
        <v>821</v>
      </c>
      <c r="C69" s="224" t="s">
        <v>868</v>
      </c>
      <c r="D69" s="294">
        <f>D59+D66-D68</f>
        <v>-45445</v>
      </c>
      <c r="E69" s="294">
        <f>E59+E66-E68</f>
        <v>2755</v>
      </c>
      <c r="F69" s="175"/>
      <c r="G69" s="294">
        <f>G59+G66-G68</f>
        <v>1072</v>
      </c>
    </row>
    <row r="70" spans="1:3" ht="9.75">
      <c r="A70" s="78"/>
      <c r="C70" s="79"/>
    </row>
  </sheetData>
  <sheetProtection password="9F76" sheet="1" objects="1" scenarios="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5"/>
  <sheetViews>
    <sheetView showGridLines="0" workbookViewId="0" topLeftCell="A1">
      <pane ySplit="10" topLeftCell="BM11" activePane="bottomLeft" state="frozen"/>
      <selection pane="topLeft" activeCell="A1" sqref="A1"/>
      <selection pane="bottomLeft" activeCell="E92" sqref="E92"/>
    </sheetView>
  </sheetViews>
  <sheetFormatPr defaultColWidth="9.140625" defaultRowHeight="12.75"/>
  <cols>
    <col min="1" max="1" width="5.8515625" style="80" bestFit="1" customWidth="1"/>
    <col min="2" max="2" width="34.140625" style="80" customWidth="1"/>
    <col min="3" max="3" width="34.28125" style="80" customWidth="1"/>
    <col min="4" max="4" width="12.00390625" style="80" customWidth="1"/>
    <col min="5" max="5" width="16.421875" style="80" customWidth="1"/>
    <col min="6" max="16384" width="9.140625" style="80" customWidth="1"/>
  </cols>
  <sheetData>
    <row r="1" spans="1:5" ht="11.25">
      <c r="A1" s="770" t="s">
        <v>524</v>
      </c>
      <c r="B1" s="770"/>
      <c r="C1" s="770"/>
      <c r="D1" s="770"/>
      <c r="E1" s="770"/>
    </row>
    <row r="2" spans="1:5" ht="12" thickBot="1">
      <c r="A2" s="771" t="s">
        <v>525</v>
      </c>
      <c r="B2" s="771"/>
      <c r="C2" s="771"/>
      <c r="D2" s="771"/>
      <c r="E2" s="771"/>
    </row>
    <row r="3" spans="1:5" ht="15.75">
      <c r="A3" s="724" t="s">
        <v>353</v>
      </c>
      <c r="B3" s="785"/>
      <c r="C3" s="733" t="s">
        <v>746</v>
      </c>
      <c r="D3" s="786"/>
      <c r="E3" s="787"/>
    </row>
    <row r="4" spans="1:7" ht="15.75">
      <c r="A4" s="724" t="s">
        <v>355</v>
      </c>
      <c r="B4" s="785"/>
      <c r="C4" s="733" t="s">
        <v>747</v>
      </c>
      <c r="D4" s="786"/>
      <c r="E4" s="787"/>
      <c r="F4" s="152"/>
      <c r="G4" s="152"/>
    </row>
    <row r="5" spans="1:5" s="81" customFormat="1" ht="15.75">
      <c r="A5" s="772" t="s">
        <v>521</v>
      </c>
      <c r="B5" s="772"/>
      <c r="C5" s="773" t="str">
        <f>IF(ISBLANK(Ročná_správa!B12),"  ",Ročná_správa!B12)</f>
        <v>STP akciová spoločnosť Michalovce</v>
      </c>
      <c r="D5" s="774"/>
      <c r="E5" s="775"/>
    </row>
    <row r="6" spans="1:5" s="81" customFormat="1" ht="15.75">
      <c r="A6" s="772" t="s">
        <v>265</v>
      </c>
      <c r="B6" s="772"/>
      <c r="C6" s="661" t="str">
        <f>IF(ISBLANK(Ročná_správa!E6),"  ",Ročná_správa!E6)</f>
        <v>31650058</v>
      </c>
      <c r="D6" s="743"/>
      <c r="E6" s="744"/>
    </row>
    <row r="7" spans="1:5" ht="12" thickBot="1">
      <c r="A7" s="82"/>
      <c r="B7" s="82"/>
      <c r="C7" s="83"/>
      <c r="D7" s="84"/>
      <c r="E7" s="84"/>
    </row>
    <row r="8" spans="1:5" ht="18.75" customHeight="1">
      <c r="A8" s="776" t="s">
        <v>386</v>
      </c>
      <c r="B8" s="755" t="s">
        <v>526</v>
      </c>
      <c r="C8" s="756"/>
      <c r="D8" s="779" t="s">
        <v>630</v>
      </c>
      <c r="E8" s="780"/>
    </row>
    <row r="9" spans="1:5" ht="11.25">
      <c r="A9" s="777"/>
      <c r="B9" s="757"/>
      <c r="C9" s="758"/>
      <c r="D9" s="781" t="s">
        <v>489</v>
      </c>
      <c r="E9" s="781" t="s">
        <v>284</v>
      </c>
    </row>
    <row r="10" spans="1:5" ht="48" customHeight="1" thickBot="1">
      <c r="A10" s="778"/>
      <c r="B10" s="759"/>
      <c r="C10" s="760"/>
      <c r="D10" s="782"/>
      <c r="E10" s="782"/>
    </row>
    <row r="11" spans="1:5" ht="11.25" customHeight="1">
      <c r="A11" s="85"/>
      <c r="B11" s="783" t="s">
        <v>527</v>
      </c>
      <c r="C11" s="784"/>
      <c r="D11" s="308"/>
      <c r="E11" s="308"/>
    </row>
    <row r="12" spans="1:5" ht="11.25" customHeight="1">
      <c r="A12" s="86" t="s">
        <v>528</v>
      </c>
      <c r="B12" s="761" t="s">
        <v>529</v>
      </c>
      <c r="C12" s="762"/>
      <c r="D12" s="18"/>
      <c r="E12" s="18"/>
    </row>
    <row r="13" spans="1:5" ht="11.25" customHeight="1">
      <c r="A13" s="86" t="s">
        <v>530</v>
      </c>
      <c r="B13" s="761" t="s">
        <v>531</v>
      </c>
      <c r="C13" s="762"/>
      <c r="D13" s="18"/>
      <c r="E13" s="18"/>
    </row>
    <row r="14" spans="1:5" ht="11.25" customHeight="1">
      <c r="A14" s="86" t="s">
        <v>532</v>
      </c>
      <c r="B14" s="761" t="s">
        <v>533</v>
      </c>
      <c r="C14" s="762"/>
      <c r="D14" s="18"/>
      <c r="E14" s="18"/>
    </row>
    <row r="15" spans="1:5" ht="11.25" customHeight="1">
      <c r="A15" s="86" t="s">
        <v>534</v>
      </c>
      <c r="B15" s="761" t="s">
        <v>535</v>
      </c>
      <c r="C15" s="762"/>
      <c r="D15" s="18">
        <v>192086</v>
      </c>
      <c r="E15" s="18">
        <v>355872</v>
      </c>
    </row>
    <row r="16" spans="1:5" ht="11.25" customHeight="1">
      <c r="A16" s="86" t="s">
        <v>536</v>
      </c>
      <c r="B16" s="761" t="s">
        <v>537</v>
      </c>
      <c r="C16" s="762"/>
      <c r="D16" s="18">
        <v>-14770</v>
      </c>
      <c r="E16" s="18">
        <v>-13477</v>
      </c>
    </row>
    <row r="17" spans="1:5" ht="11.25" customHeight="1">
      <c r="A17" s="86" t="s">
        <v>538</v>
      </c>
      <c r="B17" s="761" t="s">
        <v>541</v>
      </c>
      <c r="C17" s="762"/>
      <c r="D17" s="18">
        <v>-80768</v>
      </c>
      <c r="E17" s="18">
        <v>-125905</v>
      </c>
    </row>
    <row r="18" spans="1:5" ht="11.25" customHeight="1">
      <c r="A18" s="86" t="s">
        <v>542</v>
      </c>
      <c r="B18" s="761" t="s">
        <v>543</v>
      </c>
      <c r="C18" s="762"/>
      <c r="D18" s="18">
        <v>-129583</v>
      </c>
      <c r="E18" s="18">
        <v>-153489</v>
      </c>
    </row>
    <row r="19" spans="1:5" ht="11.25" customHeight="1">
      <c r="A19" s="86" t="s">
        <v>544</v>
      </c>
      <c r="B19" s="761" t="s">
        <v>545</v>
      </c>
      <c r="C19" s="762"/>
      <c r="D19" s="18">
        <v>-2224</v>
      </c>
      <c r="E19" s="18">
        <v>-3286</v>
      </c>
    </row>
    <row r="20" spans="1:5" ht="11.25" customHeight="1">
      <c r="A20" s="86" t="s">
        <v>546</v>
      </c>
      <c r="B20" s="761" t="s">
        <v>547</v>
      </c>
      <c r="C20" s="762"/>
      <c r="D20" s="18"/>
      <c r="E20" s="18"/>
    </row>
    <row r="21" spans="1:5" ht="11.25" customHeight="1">
      <c r="A21" s="86" t="s">
        <v>548</v>
      </c>
      <c r="B21" s="761" t="s">
        <v>549</v>
      </c>
      <c r="C21" s="762"/>
      <c r="D21" s="18"/>
      <c r="E21" s="18"/>
    </row>
    <row r="22" spans="1:5" ht="11.25" customHeight="1">
      <c r="A22" s="86" t="s">
        <v>550</v>
      </c>
      <c r="B22" s="761" t="s">
        <v>551</v>
      </c>
      <c r="C22" s="762"/>
      <c r="D22" s="18"/>
      <c r="E22" s="18"/>
    </row>
    <row r="23" spans="1:5" ht="11.25" customHeight="1">
      <c r="A23" s="86" t="s">
        <v>552</v>
      </c>
      <c r="B23" s="761" t="s">
        <v>387</v>
      </c>
      <c r="C23" s="762"/>
      <c r="D23" s="18"/>
      <c r="E23" s="18"/>
    </row>
    <row r="24" spans="1:5" ht="22.5" customHeight="1">
      <c r="A24" s="86" t="s">
        <v>553</v>
      </c>
      <c r="B24" s="761" t="s">
        <v>554</v>
      </c>
      <c r="C24" s="762"/>
      <c r="D24" s="19"/>
      <c r="E24" s="19"/>
    </row>
    <row r="25" spans="1:5" ht="22.5" customHeight="1">
      <c r="A25" s="86" t="s">
        <v>555</v>
      </c>
      <c r="B25" s="761" t="s">
        <v>556</v>
      </c>
      <c r="C25" s="762"/>
      <c r="D25" s="18"/>
      <c r="E25" s="18"/>
    </row>
    <row r="26" spans="1:5" ht="22.5" customHeight="1">
      <c r="A26" s="86" t="s">
        <v>557</v>
      </c>
      <c r="B26" s="761" t="s">
        <v>561</v>
      </c>
      <c r="C26" s="762"/>
      <c r="D26" s="18"/>
      <c r="E26" s="18">
        <v>3884</v>
      </c>
    </row>
    <row r="27" spans="1:5" ht="22.5" customHeight="1">
      <c r="A27" s="86" t="s">
        <v>562</v>
      </c>
      <c r="B27" s="761" t="s">
        <v>563</v>
      </c>
      <c r="C27" s="762"/>
      <c r="D27" s="18">
        <v>-8529</v>
      </c>
      <c r="E27" s="18"/>
    </row>
    <row r="28" spans="1:5" ht="22.5" customHeight="1">
      <c r="A28" s="87" t="s">
        <v>564</v>
      </c>
      <c r="B28" s="753" t="s">
        <v>394</v>
      </c>
      <c r="C28" s="754"/>
      <c r="D28" s="315">
        <f>SUM(D11:D27)</f>
        <v>-43788</v>
      </c>
      <c r="E28" s="315">
        <f>SUM(E11:E27)</f>
        <v>63599</v>
      </c>
    </row>
    <row r="29" spans="1:5" ht="11.25" customHeight="1">
      <c r="A29" s="86" t="s">
        <v>565</v>
      </c>
      <c r="B29" s="761" t="s">
        <v>566</v>
      </c>
      <c r="C29" s="762"/>
      <c r="D29" s="18">
        <v>147</v>
      </c>
      <c r="E29" s="18">
        <v>266</v>
      </c>
    </row>
    <row r="30" spans="1:5" ht="11.25" customHeight="1">
      <c r="A30" s="86" t="s">
        <v>567</v>
      </c>
      <c r="B30" s="761" t="s">
        <v>568</v>
      </c>
      <c r="C30" s="762"/>
      <c r="D30" s="18"/>
      <c r="E30" s="18"/>
    </row>
    <row r="31" spans="1:5" ht="11.25" customHeight="1">
      <c r="A31" s="86" t="s">
        <v>569</v>
      </c>
      <c r="B31" s="761" t="s">
        <v>388</v>
      </c>
      <c r="C31" s="762"/>
      <c r="D31" s="18"/>
      <c r="E31" s="18"/>
    </row>
    <row r="32" spans="1:5" ht="22.5" customHeight="1">
      <c r="A32" s="86" t="s">
        <v>570</v>
      </c>
      <c r="B32" s="761" t="s">
        <v>571</v>
      </c>
      <c r="C32" s="762"/>
      <c r="D32" s="18"/>
      <c r="E32" s="18"/>
    </row>
    <row r="33" spans="1:5" s="307" customFormat="1" ht="11.25" customHeight="1">
      <c r="A33" s="306" t="s">
        <v>572</v>
      </c>
      <c r="B33" s="764" t="s">
        <v>393</v>
      </c>
      <c r="C33" s="765"/>
      <c r="D33" s="314">
        <f>SUM(D11:D27,D29:D32)</f>
        <v>-43641</v>
      </c>
      <c r="E33" s="314">
        <f>SUM(E11:E27,E29:E32)</f>
        <v>63865</v>
      </c>
    </row>
    <row r="34" spans="1:5" ht="22.5" customHeight="1">
      <c r="A34" s="86" t="s">
        <v>573</v>
      </c>
      <c r="B34" s="761" t="s">
        <v>574</v>
      </c>
      <c r="C34" s="762"/>
      <c r="D34" s="18">
        <v>-5185</v>
      </c>
      <c r="E34" s="18">
        <v>-7037</v>
      </c>
    </row>
    <row r="35" spans="1:5" ht="11.25" customHeight="1">
      <c r="A35" s="86" t="s">
        <v>575</v>
      </c>
      <c r="B35" s="761" t="s">
        <v>576</v>
      </c>
      <c r="C35" s="762"/>
      <c r="D35" s="18"/>
      <c r="E35" s="18"/>
    </row>
    <row r="36" spans="1:5" ht="11.25" customHeight="1">
      <c r="A36" s="86" t="s">
        <v>577</v>
      </c>
      <c r="B36" s="761" t="s">
        <v>578</v>
      </c>
      <c r="C36" s="762"/>
      <c r="D36" s="18"/>
      <c r="E36" s="18">
        <v>-133</v>
      </c>
    </row>
    <row r="37" spans="1:5" s="307" customFormat="1" ht="11.25" customHeight="1">
      <c r="A37" s="309" t="s">
        <v>295</v>
      </c>
      <c r="B37" s="764" t="s">
        <v>392</v>
      </c>
      <c r="C37" s="765"/>
      <c r="D37" s="313">
        <f>SUM(D11:D27,D29:D32,D34:D36)</f>
        <v>-48826</v>
      </c>
      <c r="E37" s="313">
        <f>SUM(E11:E27,E29:E32,E34:E36)</f>
        <v>56695</v>
      </c>
    </row>
    <row r="38" spans="1:5" ht="11.25">
      <c r="A38" s="766" t="s">
        <v>579</v>
      </c>
      <c r="B38" s="767"/>
      <c r="C38" s="768"/>
      <c r="D38" s="768"/>
      <c r="E38" s="769"/>
    </row>
    <row r="39" spans="1:5" ht="11.25" customHeight="1">
      <c r="A39" s="86" t="s">
        <v>580</v>
      </c>
      <c r="B39" s="761" t="s">
        <v>263</v>
      </c>
      <c r="C39" s="762"/>
      <c r="D39" s="20"/>
      <c r="E39" s="20"/>
    </row>
    <row r="40" spans="1:5" ht="11.25" customHeight="1">
      <c r="A40" s="86" t="s">
        <v>581</v>
      </c>
      <c r="B40" s="761" t="s">
        <v>264</v>
      </c>
      <c r="C40" s="762"/>
      <c r="D40" s="20">
        <v>-11398</v>
      </c>
      <c r="E40" s="20">
        <v>-13941</v>
      </c>
    </row>
    <row r="41" spans="1:5" ht="34.5" customHeight="1">
      <c r="A41" s="86" t="s">
        <v>582</v>
      </c>
      <c r="B41" s="761" t="s">
        <v>0</v>
      </c>
      <c r="C41" s="762"/>
      <c r="D41" s="20"/>
      <c r="E41" s="20"/>
    </row>
    <row r="42" spans="1:5" ht="11.25" customHeight="1">
      <c r="A42" s="86" t="s">
        <v>583</v>
      </c>
      <c r="B42" s="761" t="s">
        <v>584</v>
      </c>
      <c r="C42" s="762"/>
      <c r="D42" s="20"/>
      <c r="E42" s="20"/>
    </row>
    <row r="43" spans="1:5" ht="11.25" customHeight="1">
      <c r="A43" s="86" t="s">
        <v>585</v>
      </c>
      <c r="B43" s="761" t="s">
        <v>586</v>
      </c>
      <c r="C43" s="762"/>
      <c r="D43" s="20"/>
      <c r="E43" s="20"/>
    </row>
    <row r="44" spans="1:5" ht="33.75" customHeight="1">
      <c r="A44" s="86" t="s">
        <v>587</v>
      </c>
      <c r="B44" s="761" t="s">
        <v>7</v>
      </c>
      <c r="C44" s="762"/>
      <c r="D44" s="20"/>
      <c r="E44" s="20"/>
    </row>
    <row r="45" spans="1:5" ht="22.5" customHeight="1">
      <c r="A45" s="86" t="s">
        <v>594</v>
      </c>
      <c r="B45" s="761" t="s">
        <v>595</v>
      </c>
      <c r="C45" s="762"/>
      <c r="D45" s="20"/>
      <c r="E45" s="20"/>
    </row>
    <row r="46" spans="1:5" ht="22.5" customHeight="1">
      <c r="A46" s="86" t="s">
        <v>596</v>
      </c>
      <c r="B46" s="761" t="s">
        <v>597</v>
      </c>
      <c r="C46" s="762"/>
      <c r="D46" s="20"/>
      <c r="E46" s="20"/>
    </row>
    <row r="47" spans="1:5" ht="22.5" customHeight="1">
      <c r="A47" s="86" t="s">
        <v>598</v>
      </c>
      <c r="B47" s="761" t="s">
        <v>729</v>
      </c>
      <c r="C47" s="762"/>
      <c r="D47" s="20"/>
      <c r="E47" s="20"/>
    </row>
    <row r="48" spans="1:5" ht="22.5" customHeight="1">
      <c r="A48" s="86" t="s">
        <v>599</v>
      </c>
      <c r="B48" s="761" t="s">
        <v>600</v>
      </c>
      <c r="C48" s="762"/>
      <c r="D48" s="20"/>
      <c r="E48" s="20"/>
    </row>
    <row r="49" spans="1:5" ht="22.5" customHeight="1">
      <c r="A49" s="86" t="s">
        <v>601</v>
      </c>
      <c r="B49" s="761" t="s">
        <v>602</v>
      </c>
      <c r="C49" s="762"/>
      <c r="D49" s="20"/>
      <c r="E49" s="20"/>
    </row>
    <row r="50" spans="1:5" ht="11.25" customHeight="1">
      <c r="A50" s="86" t="s">
        <v>603</v>
      </c>
      <c r="B50" s="761" t="s">
        <v>604</v>
      </c>
      <c r="C50" s="762"/>
      <c r="D50" s="20"/>
      <c r="E50" s="20"/>
    </row>
    <row r="51" spans="1:5" ht="22.5" customHeight="1">
      <c r="A51" s="86" t="s">
        <v>605</v>
      </c>
      <c r="B51" s="761" t="s">
        <v>606</v>
      </c>
      <c r="C51" s="762"/>
      <c r="D51" s="20"/>
      <c r="E51" s="20"/>
    </row>
    <row r="52" spans="1:5" ht="23.25" customHeight="1">
      <c r="A52" s="86" t="s">
        <v>607</v>
      </c>
      <c r="B52" s="761" t="s">
        <v>608</v>
      </c>
      <c r="C52" s="762"/>
      <c r="D52" s="20"/>
      <c r="E52" s="20"/>
    </row>
    <row r="53" spans="1:5" ht="22.5" customHeight="1">
      <c r="A53" s="86" t="s">
        <v>609</v>
      </c>
      <c r="B53" s="761" t="s">
        <v>610</v>
      </c>
      <c r="C53" s="762"/>
      <c r="D53" s="20"/>
      <c r="E53" s="20"/>
    </row>
    <row r="54" spans="1:5" ht="11.25" customHeight="1">
      <c r="A54" s="86" t="s">
        <v>611</v>
      </c>
      <c r="B54" s="761" t="s">
        <v>612</v>
      </c>
      <c r="C54" s="762"/>
      <c r="D54" s="20"/>
      <c r="E54" s="20"/>
    </row>
    <row r="55" spans="1:5" ht="11.25" customHeight="1">
      <c r="A55" s="86" t="s">
        <v>613</v>
      </c>
      <c r="B55" s="761" t="s">
        <v>614</v>
      </c>
      <c r="C55" s="762"/>
      <c r="D55" s="20"/>
      <c r="E55" s="20"/>
    </row>
    <row r="56" spans="1:5" ht="11.25" customHeight="1">
      <c r="A56" s="86" t="s">
        <v>615</v>
      </c>
      <c r="B56" s="761" t="s">
        <v>616</v>
      </c>
      <c r="C56" s="762"/>
      <c r="D56" s="20"/>
      <c r="E56" s="20"/>
    </row>
    <row r="57" spans="1:5" ht="11.25" customHeight="1">
      <c r="A57" s="86" t="s">
        <v>617</v>
      </c>
      <c r="B57" s="761" t="s">
        <v>618</v>
      </c>
      <c r="C57" s="762"/>
      <c r="D57" s="20"/>
      <c r="E57" s="20"/>
    </row>
    <row r="58" spans="1:5" ht="11.25" customHeight="1">
      <c r="A58" s="86" t="s">
        <v>619</v>
      </c>
      <c r="B58" s="761" t="s">
        <v>620</v>
      </c>
      <c r="C58" s="762"/>
      <c r="D58" s="20"/>
      <c r="E58" s="20"/>
    </row>
    <row r="59" spans="1:5" ht="11.25" customHeight="1">
      <c r="A59" s="87" t="s">
        <v>296</v>
      </c>
      <c r="B59" s="753" t="s">
        <v>391</v>
      </c>
      <c r="C59" s="754"/>
      <c r="D59" s="311">
        <f>SUM(D39:D58)</f>
        <v>-11398</v>
      </c>
      <c r="E59" s="311">
        <f>SUM(E39:E58)</f>
        <v>-13941</v>
      </c>
    </row>
    <row r="60" spans="1:5" ht="11.25">
      <c r="A60" s="766" t="s">
        <v>621</v>
      </c>
      <c r="B60" s="767"/>
      <c r="C60" s="768"/>
      <c r="D60" s="768"/>
      <c r="E60" s="769"/>
    </row>
    <row r="61" spans="1:5" ht="11.25" customHeight="1">
      <c r="A61" s="86" t="s">
        <v>485</v>
      </c>
      <c r="B61" s="761" t="s">
        <v>390</v>
      </c>
      <c r="C61" s="762"/>
      <c r="D61" s="298">
        <f>SUM(D62:D69)</f>
        <v>-4113</v>
      </c>
      <c r="E61" s="298">
        <f>SUM(E62:E69)</f>
        <v>0</v>
      </c>
    </row>
    <row r="62" spans="1:5" ht="11.25" customHeight="1">
      <c r="A62" s="86" t="s">
        <v>622</v>
      </c>
      <c r="B62" s="761" t="s">
        <v>623</v>
      </c>
      <c r="C62" s="762"/>
      <c r="D62" s="20"/>
      <c r="E62" s="20"/>
    </row>
    <row r="63" spans="1:5" ht="22.5" customHeight="1">
      <c r="A63" s="86" t="s">
        <v>624</v>
      </c>
      <c r="B63" s="761" t="s">
        <v>668</v>
      </c>
      <c r="C63" s="762"/>
      <c r="D63" s="20"/>
      <c r="E63" s="20"/>
    </row>
    <row r="64" spans="1:5" ht="11.25" customHeight="1">
      <c r="A64" s="86" t="s">
        <v>669</v>
      </c>
      <c r="B64" s="761" t="s">
        <v>670</v>
      </c>
      <c r="C64" s="762"/>
      <c r="D64" s="20"/>
      <c r="E64" s="20"/>
    </row>
    <row r="65" spans="1:5" ht="11.25" customHeight="1">
      <c r="A65" s="86" t="s">
        <v>671</v>
      </c>
      <c r="B65" s="761" t="s">
        <v>672</v>
      </c>
      <c r="C65" s="762"/>
      <c r="D65" s="20"/>
      <c r="E65" s="20"/>
    </row>
    <row r="66" spans="1:5" ht="11.25" customHeight="1">
      <c r="A66" s="86" t="s">
        <v>673</v>
      </c>
      <c r="B66" s="761" t="s">
        <v>674</v>
      </c>
      <c r="C66" s="762"/>
      <c r="D66" s="20"/>
      <c r="E66" s="20"/>
    </row>
    <row r="67" spans="1:5" ht="11.25" customHeight="1">
      <c r="A67" s="86" t="s">
        <v>675</v>
      </c>
      <c r="B67" s="761" t="s">
        <v>676</v>
      </c>
      <c r="C67" s="762"/>
      <c r="D67" s="20">
        <v>-4113</v>
      </c>
      <c r="E67" s="20"/>
    </row>
    <row r="68" spans="1:5" ht="22.5" customHeight="1">
      <c r="A68" s="86" t="s">
        <v>677</v>
      </c>
      <c r="B68" s="761" t="s">
        <v>678</v>
      </c>
      <c r="C68" s="762"/>
      <c r="D68" s="20"/>
      <c r="E68" s="20"/>
    </row>
    <row r="69" spans="1:5" ht="11.25" customHeight="1">
      <c r="A69" s="86" t="s">
        <v>679</v>
      </c>
      <c r="B69" s="761" t="s">
        <v>680</v>
      </c>
      <c r="C69" s="762"/>
      <c r="D69" s="20"/>
      <c r="E69" s="20"/>
    </row>
    <row r="70" spans="1:5" ht="11.25" customHeight="1">
      <c r="A70" s="88" t="s">
        <v>681</v>
      </c>
      <c r="B70" s="763" t="s">
        <v>389</v>
      </c>
      <c r="C70" s="762"/>
      <c r="D70" s="298">
        <f>SUM(D71:D80)</f>
        <v>-195</v>
      </c>
      <c r="E70" s="298">
        <f>SUM(E71:E80)</f>
        <v>0</v>
      </c>
    </row>
    <row r="71" spans="1:5" ht="11.25" customHeight="1">
      <c r="A71" s="86" t="s">
        <v>682</v>
      </c>
      <c r="B71" s="761" t="s">
        <v>683</v>
      </c>
      <c r="C71" s="762"/>
      <c r="D71" s="20"/>
      <c r="E71" s="20"/>
    </row>
    <row r="72" spans="1:5" ht="11.25" customHeight="1">
      <c r="A72" s="86" t="s">
        <v>684</v>
      </c>
      <c r="B72" s="761" t="s">
        <v>685</v>
      </c>
      <c r="C72" s="762"/>
      <c r="D72" s="20"/>
      <c r="E72" s="20"/>
    </row>
    <row r="73" spans="1:5" ht="22.5" customHeight="1">
      <c r="A73" s="86" t="s">
        <v>686</v>
      </c>
      <c r="B73" s="761" t="s">
        <v>731</v>
      </c>
      <c r="C73" s="762"/>
      <c r="D73" s="20"/>
      <c r="E73" s="20"/>
    </row>
    <row r="74" spans="1:5" ht="22.5" customHeight="1">
      <c r="A74" s="86" t="s">
        <v>687</v>
      </c>
      <c r="B74" s="761" t="s">
        <v>732</v>
      </c>
      <c r="C74" s="762"/>
      <c r="D74" s="20"/>
      <c r="E74" s="20"/>
    </row>
    <row r="75" spans="1:5" ht="11.25" customHeight="1">
      <c r="A75" s="86" t="s">
        <v>688</v>
      </c>
      <c r="B75" s="761" t="s">
        <v>689</v>
      </c>
      <c r="C75" s="762"/>
      <c r="D75" s="20"/>
      <c r="E75" s="20"/>
    </row>
    <row r="76" spans="1:5" ht="11.25" customHeight="1">
      <c r="A76" s="86" t="s">
        <v>702</v>
      </c>
      <c r="B76" s="761" t="s">
        <v>703</v>
      </c>
      <c r="C76" s="762"/>
      <c r="D76" s="20"/>
      <c r="E76" s="20"/>
    </row>
    <row r="77" spans="1:5" ht="11.25" customHeight="1">
      <c r="A77" s="86" t="s">
        <v>704</v>
      </c>
      <c r="B77" s="761" t="s">
        <v>733</v>
      </c>
      <c r="C77" s="762"/>
      <c r="D77" s="20"/>
      <c r="E77" s="20"/>
    </row>
    <row r="78" spans="1:5" ht="22.5" customHeight="1">
      <c r="A78" s="86" t="s">
        <v>705</v>
      </c>
      <c r="B78" s="761" t="s">
        <v>706</v>
      </c>
      <c r="C78" s="762"/>
      <c r="D78" s="20"/>
      <c r="E78" s="20"/>
    </row>
    <row r="79" spans="1:5" ht="22.5" customHeight="1">
      <c r="A79" s="86" t="s">
        <v>707</v>
      </c>
      <c r="B79" s="761" t="s">
        <v>708</v>
      </c>
      <c r="C79" s="762"/>
      <c r="D79" s="20"/>
      <c r="E79" s="20"/>
    </row>
    <row r="80" spans="1:5" ht="22.5" customHeight="1">
      <c r="A80" s="86" t="s">
        <v>709</v>
      </c>
      <c r="B80" s="761" t="s">
        <v>734</v>
      </c>
      <c r="C80" s="762"/>
      <c r="D80" s="20">
        <v>-195</v>
      </c>
      <c r="E80" s="20"/>
    </row>
    <row r="81" spans="1:5" ht="11.25" customHeight="1">
      <c r="A81" s="86" t="s">
        <v>710</v>
      </c>
      <c r="B81" s="761" t="s">
        <v>711</v>
      </c>
      <c r="C81" s="762"/>
      <c r="D81" s="20"/>
      <c r="E81" s="20"/>
    </row>
    <row r="82" spans="1:5" ht="22.5" customHeight="1">
      <c r="A82" s="86" t="s">
        <v>712</v>
      </c>
      <c r="B82" s="761" t="s">
        <v>713</v>
      </c>
      <c r="C82" s="762"/>
      <c r="D82" s="20"/>
      <c r="E82" s="20"/>
    </row>
    <row r="83" spans="1:5" ht="22.5" customHeight="1">
      <c r="A83" s="86" t="s">
        <v>714</v>
      </c>
      <c r="B83" s="761" t="s">
        <v>715</v>
      </c>
      <c r="C83" s="762"/>
      <c r="D83" s="20"/>
      <c r="E83" s="20"/>
    </row>
    <row r="84" spans="1:5" ht="22.5" customHeight="1">
      <c r="A84" s="86" t="s">
        <v>716</v>
      </c>
      <c r="B84" s="761" t="s">
        <v>735</v>
      </c>
      <c r="C84" s="762"/>
      <c r="D84" s="20"/>
      <c r="E84" s="20"/>
    </row>
    <row r="85" spans="1:5" ht="11.25" customHeight="1">
      <c r="A85" s="86" t="s">
        <v>717</v>
      </c>
      <c r="B85" s="761" t="s">
        <v>718</v>
      </c>
      <c r="C85" s="762"/>
      <c r="D85" s="20"/>
      <c r="E85" s="20"/>
    </row>
    <row r="86" spans="1:5" ht="11.25" customHeight="1">
      <c r="A86" s="86" t="s">
        <v>719</v>
      </c>
      <c r="B86" s="761" t="s">
        <v>789</v>
      </c>
      <c r="C86" s="762"/>
      <c r="D86" s="20"/>
      <c r="E86" s="20"/>
    </row>
    <row r="87" spans="1:5" ht="11.25" customHeight="1">
      <c r="A87" s="86" t="s">
        <v>790</v>
      </c>
      <c r="B87" s="761" t="s">
        <v>791</v>
      </c>
      <c r="C87" s="762"/>
      <c r="D87" s="20"/>
      <c r="E87" s="20"/>
    </row>
    <row r="88" spans="1:5" ht="11.25" customHeight="1">
      <c r="A88" s="310" t="s">
        <v>337</v>
      </c>
      <c r="B88" s="753" t="s">
        <v>792</v>
      </c>
      <c r="C88" s="754"/>
      <c r="D88" s="311">
        <f>SUM(D62:D69,D71:D87)</f>
        <v>-4308</v>
      </c>
      <c r="E88" s="311">
        <f>SUM(E62:E69,E71:E87)</f>
        <v>0</v>
      </c>
    </row>
    <row r="89" spans="1:5" ht="11.25" customHeight="1">
      <c r="A89" s="310" t="s">
        <v>375</v>
      </c>
      <c r="B89" s="753" t="s">
        <v>796</v>
      </c>
      <c r="C89" s="754"/>
      <c r="D89" s="311">
        <f>D37+D59+D88</f>
        <v>-64532</v>
      </c>
      <c r="E89" s="311">
        <f>E37+E59+E88</f>
        <v>42754</v>
      </c>
    </row>
    <row r="90" spans="1:5" ht="11.25" customHeight="1">
      <c r="A90" s="310" t="s">
        <v>490</v>
      </c>
      <c r="B90" s="753" t="s">
        <v>797</v>
      </c>
      <c r="C90" s="754"/>
      <c r="D90" s="312">
        <v>189836</v>
      </c>
      <c r="E90" s="312">
        <v>147082</v>
      </c>
    </row>
    <row r="91" spans="1:5" ht="22.5" customHeight="1">
      <c r="A91" s="310" t="s">
        <v>491</v>
      </c>
      <c r="B91" s="753" t="s">
        <v>736</v>
      </c>
      <c r="C91" s="754"/>
      <c r="D91" s="312">
        <v>125304</v>
      </c>
      <c r="E91" s="312">
        <v>189836</v>
      </c>
    </row>
    <row r="92" spans="1:5" ht="22.5" customHeight="1">
      <c r="A92" s="310" t="s">
        <v>492</v>
      </c>
      <c r="B92" s="753" t="s">
        <v>798</v>
      </c>
      <c r="C92" s="754"/>
      <c r="D92" s="312"/>
      <c r="E92" s="312"/>
    </row>
    <row r="93" spans="1:5" ht="22.5" customHeight="1">
      <c r="A93" s="310" t="s">
        <v>493</v>
      </c>
      <c r="B93" s="753" t="s">
        <v>395</v>
      </c>
      <c r="C93" s="754"/>
      <c r="D93" s="312">
        <v>125304</v>
      </c>
      <c r="E93" s="312">
        <v>189836</v>
      </c>
    </row>
    <row r="94" spans="1:5" ht="11.25">
      <c r="A94" s="89"/>
      <c r="B94" s="89"/>
      <c r="C94" s="89"/>
      <c r="D94" s="90"/>
      <c r="E94" s="90"/>
    </row>
    <row r="95" spans="1:5" ht="11.25">
      <c r="A95" s="89"/>
      <c r="B95" s="89"/>
      <c r="C95" s="89"/>
      <c r="D95" s="90"/>
      <c r="E95" s="90"/>
    </row>
    <row r="96" spans="1:5" ht="11.25">
      <c r="A96" s="89"/>
      <c r="B96" s="89"/>
      <c r="C96" s="89"/>
      <c r="D96" s="90"/>
      <c r="E96" s="90"/>
    </row>
    <row r="97" spans="1:5" ht="11.25">
      <c r="A97" s="89"/>
      <c r="B97" s="89"/>
      <c r="C97" s="89"/>
      <c r="D97" s="90"/>
      <c r="E97" s="90"/>
    </row>
    <row r="98" spans="1:5" ht="11.25">
      <c r="A98" s="89"/>
      <c r="B98" s="89"/>
      <c r="C98" s="89"/>
      <c r="D98" s="90"/>
      <c r="E98" s="90"/>
    </row>
    <row r="99" spans="1:5" ht="11.25">
      <c r="A99" s="89"/>
      <c r="B99" s="89"/>
      <c r="C99" s="89"/>
      <c r="D99" s="90"/>
      <c r="E99" s="90"/>
    </row>
    <row r="100" spans="1:5" ht="11.25">
      <c r="A100" s="89"/>
      <c r="B100" s="89"/>
      <c r="C100" s="89"/>
      <c r="D100" s="90"/>
      <c r="E100" s="90"/>
    </row>
    <row r="101" spans="1:5" ht="11.25">
      <c r="A101" s="89"/>
      <c r="B101" s="89"/>
      <c r="C101" s="89"/>
      <c r="D101" s="90"/>
      <c r="E101" s="90"/>
    </row>
    <row r="102" spans="1:5" ht="11.25">
      <c r="A102" s="89"/>
      <c r="B102" s="89"/>
      <c r="C102" s="89"/>
      <c r="D102" s="90"/>
      <c r="E102" s="90"/>
    </row>
    <row r="103" spans="1:5" ht="11.25">
      <c r="A103" s="89"/>
      <c r="B103" s="89"/>
      <c r="C103" s="89"/>
      <c r="D103" s="90"/>
      <c r="E103" s="90"/>
    </row>
    <row r="104" spans="1:5" ht="11.25">
      <c r="A104" s="89"/>
      <c r="B104" s="89"/>
      <c r="C104" s="89"/>
      <c r="D104" s="90"/>
      <c r="E104" s="90"/>
    </row>
    <row r="105" spans="1:5" ht="11.25">
      <c r="A105" s="89"/>
      <c r="B105" s="89"/>
      <c r="C105" s="89"/>
      <c r="D105" s="90"/>
      <c r="E105" s="90"/>
    </row>
    <row r="106" spans="1:5" ht="11.25">
      <c r="A106" s="89"/>
      <c r="B106" s="89"/>
      <c r="C106" s="89"/>
      <c r="D106" s="90"/>
      <c r="E106" s="90"/>
    </row>
    <row r="107" spans="1:5" ht="11.25">
      <c r="A107" s="89"/>
      <c r="B107" s="89"/>
      <c r="C107" s="89"/>
      <c r="D107" s="90"/>
      <c r="E107" s="90"/>
    </row>
    <row r="108" spans="1:5" ht="11.25">
      <c r="A108" s="89"/>
      <c r="B108" s="89"/>
      <c r="C108" s="89"/>
      <c r="D108" s="90"/>
      <c r="E108" s="90"/>
    </row>
    <row r="109" spans="1:5" ht="11.25">
      <c r="A109" s="89"/>
      <c r="B109" s="89"/>
      <c r="C109" s="89"/>
      <c r="D109" s="90"/>
      <c r="E109" s="90"/>
    </row>
    <row r="110" spans="1:5" ht="11.25">
      <c r="A110" s="89"/>
      <c r="B110" s="89"/>
      <c r="C110" s="89"/>
      <c r="D110" s="90"/>
      <c r="E110" s="90"/>
    </row>
    <row r="111" spans="1:5" ht="11.25">
      <c r="A111" s="89"/>
      <c r="B111" s="89"/>
      <c r="C111" s="89"/>
      <c r="D111" s="90"/>
      <c r="E111" s="90"/>
    </row>
    <row r="112" spans="1:5" ht="11.25">
      <c r="A112" s="89"/>
      <c r="B112" s="89"/>
      <c r="C112" s="89"/>
      <c r="D112" s="90"/>
      <c r="E112" s="90"/>
    </row>
    <row r="113" spans="1:5" ht="11.25">
      <c r="A113" s="89"/>
      <c r="B113" s="89"/>
      <c r="C113" s="89"/>
      <c r="D113" s="90"/>
      <c r="E113" s="90"/>
    </row>
    <row r="114" spans="1:5" ht="11.25">
      <c r="A114" s="89"/>
      <c r="B114" s="89"/>
      <c r="C114" s="89"/>
      <c r="D114" s="90"/>
      <c r="E114" s="90"/>
    </row>
    <row r="115" spans="1:5" ht="11.25">
      <c r="A115" s="89"/>
      <c r="B115" s="89"/>
      <c r="C115" s="89"/>
      <c r="D115" s="90"/>
      <c r="E115" s="90"/>
    </row>
    <row r="116" spans="1:5" ht="11.25">
      <c r="A116" s="89"/>
      <c r="B116" s="89"/>
      <c r="C116" s="89"/>
      <c r="D116" s="90"/>
      <c r="E116" s="90"/>
    </row>
    <row r="117" spans="1:5" ht="11.25">
      <c r="A117" s="89"/>
      <c r="B117" s="89"/>
      <c r="C117" s="89"/>
      <c r="D117" s="90"/>
      <c r="E117" s="90"/>
    </row>
    <row r="118" spans="1:5" ht="11.25">
      <c r="A118" s="89"/>
      <c r="B118" s="89"/>
      <c r="C118" s="89"/>
      <c r="D118" s="90"/>
      <c r="E118" s="90"/>
    </row>
    <row r="119" spans="1:5" ht="11.25">
      <c r="A119" s="89"/>
      <c r="B119" s="89"/>
      <c r="C119" s="89"/>
      <c r="D119" s="90"/>
      <c r="E119" s="90"/>
    </row>
    <row r="120" spans="1:5" ht="11.25">
      <c r="A120" s="89"/>
      <c r="B120" s="89"/>
      <c r="C120" s="89"/>
      <c r="D120" s="90"/>
      <c r="E120" s="90"/>
    </row>
    <row r="121" spans="1:5" ht="11.25">
      <c r="A121" s="89"/>
      <c r="B121" s="89"/>
      <c r="C121" s="89"/>
      <c r="D121" s="90"/>
      <c r="E121" s="90"/>
    </row>
    <row r="122" spans="1:5" ht="11.25">
      <c r="A122" s="89"/>
      <c r="B122" s="89"/>
      <c r="C122" s="89"/>
      <c r="D122" s="90"/>
      <c r="E122" s="90"/>
    </row>
    <row r="123" spans="1:5" ht="11.25">
      <c r="A123" s="89"/>
      <c r="B123" s="89"/>
      <c r="C123" s="89"/>
      <c r="D123" s="90"/>
      <c r="E123" s="90"/>
    </row>
    <row r="124" spans="1:5" ht="11.25">
      <c r="A124" s="89"/>
      <c r="B124" s="89"/>
      <c r="C124" s="89"/>
      <c r="D124" s="90"/>
      <c r="E124" s="90"/>
    </row>
    <row r="125" spans="1:5" ht="11.25">
      <c r="A125" s="89"/>
      <c r="B125" s="89"/>
      <c r="C125" s="89"/>
      <c r="D125" s="90"/>
      <c r="E125" s="90"/>
    </row>
    <row r="126" spans="1:5" ht="11.25">
      <c r="A126" s="89"/>
      <c r="B126" s="89"/>
      <c r="C126" s="89"/>
      <c r="D126" s="90"/>
      <c r="E126" s="90"/>
    </row>
    <row r="127" spans="1:5" ht="11.25">
      <c r="A127" s="89"/>
      <c r="B127" s="89"/>
      <c r="C127" s="89"/>
      <c r="D127" s="90"/>
      <c r="E127" s="90"/>
    </row>
    <row r="128" spans="1:5" ht="11.25">
      <c r="A128" s="89"/>
      <c r="B128" s="89"/>
      <c r="C128" s="89"/>
      <c r="D128" s="90"/>
      <c r="E128" s="90"/>
    </row>
    <row r="129" spans="1:5" ht="11.25">
      <c r="A129" s="89"/>
      <c r="B129" s="89"/>
      <c r="C129" s="89"/>
      <c r="D129" s="90"/>
      <c r="E129" s="90"/>
    </row>
    <row r="130" spans="1:5" ht="11.25">
      <c r="A130" s="89"/>
      <c r="B130" s="89"/>
      <c r="C130" s="89"/>
      <c r="D130" s="90"/>
      <c r="E130" s="90"/>
    </row>
    <row r="131" spans="1:5" ht="11.25">
      <c r="A131" s="89"/>
      <c r="B131" s="89"/>
      <c r="C131" s="89"/>
      <c r="D131" s="90"/>
      <c r="E131" s="90"/>
    </row>
    <row r="132" spans="1:5" ht="11.25">
      <c r="A132" s="89"/>
      <c r="B132" s="89"/>
      <c r="C132" s="89"/>
      <c r="D132" s="90"/>
      <c r="E132" s="90"/>
    </row>
    <row r="133" spans="1:5" ht="11.25">
      <c r="A133" s="89"/>
      <c r="B133" s="89"/>
      <c r="C133" s="89"/>
      <c r="D133" s="90"/>
      <c r="E133" s="90"/>
    </row>
    <row r="134" spans="1:5" ht="11.25">
      <c r="A134" s="89"/>
      <c r="B134" s="89"/>
      <c r="C134" s="89"/>
      <c r="D134" s="90"/>
      <c r="E134" s="90"/>
    </row>
    <row r="135" spans="1:5" ht="11.25">
      <c r="A135" s="89"/>
      <c r="B135" s="89"/>
      <c r="C135" s="89"/>
      <c r="D135" s="90"/>
      <c r="E135" s="90"/>
    </row>
    <row r="136" spans="1:5" ht="11.25">
      <c r="A136" s="89"/>
      <c r="B136" s="89"/>
      <c r="C136" s="89"/>
      <c r="D136" s="90"/>
      <c r="E136" s="90"/>
    </row>
    <row r="137" spans="1:5" ht="11.25">
      <c r="A137" s="89"/>
      <c r="B137" s="89"/>
      <c r="C137" s="89"/>
      <c r="D137" s="90"/>
      <c r="E137" s="90"/>
    </row>
    <row r="138" spans="1:5" ht="11.25">
      <c r="A138" s="89"/>
      <c r="B138" s="89"/>
      <c r="C138" s="89"/>
      <c r="D138" s="90"/>
      <c r="E138" s="90"/>
    </row>
    <row r="139" spans="1:5" ht="11.25">
      <c r="A139" s="89"/>
      <c r="B139" s="89"/>
      <c r="C139" s="89"/>
      <c r="D139" s="90"/>
      <c r="E139" s="90"/>
    </row>
    <row r="140" spans="1:5" ht="11.25">
      <c r="A140" s="89"/>
      <c r="B140" s="89"/>
      <c r="C140" s="89"/>
      <c r="D140" s="90"/>
      <c r="E140" s="90"/>
    </row>
    <row r="141" spans="1:5" ht="11.25">
      <c r="A141" s="89"/>
      <c r="B141" s="89"/>
      <c r="C141" s="89"/>
      <c r="D141" s="90"/>
      <c r="E141" s="90"/>
    </row>
    <row r="142" spans="1:5" ht="11.25">
      <c r="A142" s="89"/>
      <c r="B142" s="89"/>
      <c r="C142" s="89"/>
      <c r="D142" s="90"/>
      <c r="E142" s="90"/>
    </row>
    <row r="143" spans="1:5" ht="11.25">
      <c r="A143" s="89"/>
      <c r="B143" s="89"/>
      <c r="C143" s="89"/>
      <c r="D143" s="90"/>
      <c r="E143" s="90"/>
    </row>
    <row r="144" spans="1:5" ht="11.25">
      <c r="A144" s="89"/>
      <c r="B144" s="89"/>
      <c r="C144" s="89"/>
      <c r="D144" s="90"/>
      <c r="E144" s="90"/>
    </row>
    <row r="145" spans="1:5" ht="11.25">
      <c r="A145" s="89"/>
      <c r="B145" s="89"/>
      <c r="C145" s="89"/>
      <c r="D145" s="90"/>
      <c r="E145" s="90"/>
    </row>
    <row r="146" spans="1:5" ht="11.25">
      <c r="A146" s="89"/>
      <c r="B146" s="89"/>
      <c r="C146" s="89"/>
      <c r="D146" s="90"/>
      <c r="E146" s="90"/>
    </row>
    <row r="147" spans="1:5" ht="11.25">
      <c r="A147" s="89"/>
      <c r="B147" s="89"/>
      <c r="C147" s="89"/>
      <c r="D147" s="90"/>
      <c r="E147" s="90"/>
    </row>
    <row r="148" spans="1:5" ht="11.25">
      <c r="A148" s="89"/>
      <c r="B148" s="89"/>
      <c r="C148" s="89"/>
      <c r="D148" s="90"/>
      <c r="E148" s="90"/>
    </row>
    <row r="149" spans="1:5" ht="11.25">
      <c r="A149" s="89"/>
      <c r="B149" s="89"/>
      <c r="C149" s="89"/>
      <c r="D149" s="90"/>
      <c r="E149" s="90"/>
    </row>
    <row r="150" spans="1:5" ht="11.25">
      <c r="A150" s="89"/>
      <c r="B150" s="89"/>
      <c r="C150" s="89"/>
      <c r="D150" s="90"/>
      <c r="E150" s="90"/>
    </row>
    <row r="151" spans="1:5" ht="11.25">
      <c r="A151" s="89"/>
      <c r="B151" s="89"/>
      <c r="C151" s="89"/>
      <c r="D151" s="90"/>
      <c r="E151" s="90"/>
    </row>
    <row r="152" spans="1:5" ht="11.25">
      <c r="A152" s="89"/>
      <c r="B152" s="89"/>
      <c r="C152" s="89"/>
      <c r="D152" s="90"/>
      <c r="E152" s="90"/>
    </row>
    <row r="153" spans="1:5" ht="11.25">
      <c r="A153" s="89"/>
      <c r="B153" s="89"/>
      <c r="C153" s="89"/>
      <c r="D153" s="90"/>
      <c r="E153" s="90"/>
    </row>
    <row r="154" spans="1:5" ht="11.25">
      <c r="A154" s="89"/>
      <c r="B154" s="89"/>
      <c r="C154" s="89"/>
      <c r="D154" s="90"/>
      <c r="E154" s="90"/>
    </row>
    <row r="155" spans="1:5" ht="11.25">
      <c r="A155" s="89"/>
      <c r="B155" s="89"/>
      <c r="C155" s="89"/>
      <c r="D155" s="90"/>
      <c r="E155" s="90"/>
    </row>
    <row r="156" spans="1:5" ht="11.25">
      <c r="A156" s="89"/>
      <c r="B156" s="89"/>
      <c r="C156" s="89"/>
      <c r="D156" s="90"/>
      <c r="E156" s="90"/>
    </row>
    <row r="157" spans="1:5" ht="11.25">
      <c r="A157" s="89"/>
      <c r="B157" s="89"/>
      <c r="C157" s="89"/>
      <c r="D157" s="90"/>
      <c r="E157" s="90"/>
    </row>
    <row r="158" spans="1:5" ht="11.25">
      <c r="A158" s="89"/>
      <c r="B158" s="89"/>
      <c r="C158" s="89"/>
      <c r="D158" s="90"/>
      <c r="E158" s="90"/>
    </row>
    <row r="159" spans="1:5" ht="11.25">
      <c r="A159" s="89"/>
      <c r="B159" s="89"/>
      <c r="C159" s="89"/>
      <c r="D159" s="90"/>
      <c r="E159" s="90"/>
    </row>
    <row r="160" spans="1:5" ht="11.25">
      <c r="A160" s="89"/>
      <c r="B160" s="89"/>
      <c r="C160" s="89"/>
      <c r="D160" s="90"/>
      <c r="E160" s="90"/>
    </row>
    <row r="161" spans="1:5" ht="11.25">
      <c r="A161" s="89"/>
      <c r="B161" s="89"/>
      <c r="C161" s="89"/>
      <c r="D161" s="90"/>
      <c r="E161" s="90"/>
    </row>
    <row r="162" spans="1:5" ht="11.25">
      <c r="A162" s="89"/>
      <c r="B162" s="89"/>
      <c r="C162" s="89"/>
      <c r="D162" s="90"/>
      <c r="E162" s="90"/>
    </row>
    <row r="163" spans="1:5" ht="11.25">
      <c r="A163" s="89"/>
      <c r="B163" s="89"/>
      <c r="C163" s="89"/>
      <c r="D163" s="90"/>
      <c r="E163" s="90"/>
    </row>
    <row r="164" spans="1:5" ht="11.25">
      <c r="A164" s="89"/>
      <c r="B164" s="89"/>
      <c r="C164" s="89"/>
      <c r="D164" s="90"/>
      <c r="E164" s="90"/>
    </row>
    <row r="165" spans="1:5" ht="11.25">
      <c r="A165" s="89"/>
      <c r="B165" s="89"/>
      <c r="C165" s="89"/>
      <c r="D165" s="90"/>
      <c r="E165" s="90"/>
    </row>
    <row r="166" spans="1:5" ht="11.25">
      <c r="A166" s="89"/>
      <c r="B166" s="89"/>
      <c r="C166" s="89"/>
      <c r="D166" s="90"/>
      <c r="E166" s="90"/>
    </row>
    <row r="167" spans="1:5" ht="11.25">
      <c r="A167" s="89"/>
      <c r="B167" s="89"/>
      <c r="C167" s="89"/>
      <c r="D167" s="90"/>
      <c r="E167" s="90"/>
    </row>
    <row r="168" spans="1:5" ht="11.25">
      <c r="A168" s="89"/>
      <c r="B168" s="89"/>
      <c r="C168" s="89"/>
      <c r="D168" s="90"/>
      <c r="E168" s="90"/>
    </row>
    <row r="169" spans="1:5" ht="11.25">
      <c r="A169" s="89"/>
      <c r="B169" s="89"/>
      <c r="C169" s="89"/>
      <c r="D169" s="90"/>
      <c r="E169" s="90"/>
    </row>
    <row r="170" spans="1:5" ht="11.25">
      <c r="A170" s="89"/>
      <c r="B170" s="89"/>
      <c r="C170" s="89"/>
      <c r="D170" s="90"/>
      <c r="E170" s="90"/>
    </row>
    <row r="171" spans="1:5" ht="11.25">
      <c r="A171" s="89"/>
      <c r="B171" s="89"/>
      <c r="C171" s="89"/>
      <c r="D171" s="90"/>
      <c r="E171" s="90"/>
    </row>
    <row r="172" spans="1:5" ht="11.25">
      <c r="A172" s="89"/>
      <c r="B172" s="89"/>
      <c r="C172" s="89"/>
      <c r="D172" s="90"/>
      <c r="E172" s="90"/>
    </row>
    <row r="173" spans="1:5" ht="11.25">
      <c r="A173" s="89"/>
      <c r="B173" s="89"/>
      <c r="C173" s="89"/>
      <c r="D173" s="90"/>
      <c r="E173" s="90"/>
    </row>
    <row r="174" spans="1:5" ht="11.25">
      <c r="A174" s="89"/>
      <c r="B174" s="89"/>
      <c r="C174" s="89"/>
      <c r="D174" s="90"/>
      <c r="E174" s="90"/>
    </row>
    <row r="175" spans="1:5" ht="11.25">
      <c r="A175" s="89"/>
      <c r="B175" s="89"/>
      <c r="C175" s="89"/>
      <c r="D175" s="90"/>
      <c r="E175" s="90"/>
    </row>
    <row r="176" spans="1:5" ht="11.25">
      <c r="A176" s="89"/>
      <c r="B176" s="89"/>
      <c r="C176" s="89"/>
      <c r="D176" s="90"/>
      <c r="E176" s="90"/>
    </row>
    <row r="177" spans="1:5" ht="11.25">
      <c r="A177" s="89"/>
      <c r="B177" s="89"/>
      <c r="C177" s="89"/>
      <c r="D177" s="90"/>
      <c r="E177" s="90"/>
    </row>
    <row r="178" spans="1:5" ht="11.25">
      <c r="A178" s="89"/>
      <c r="B178" s="89"/>
      <c r="C178" s="89"/>
      <c r="D178" s="89"/>
      <c r="E178" s="89"/>
    </row>
    <row r="179" spans="1:5" ht="11.25">
      <c r="A179" s="89"/>
      <c r="B179" s="89"/>
      <c r="C179" s="89"/>
      <c r="D179" s="89"/>
      <c r="E179" s="89"/>
    </row>
    <row r="180" spans="1:5" ht="11.25">
      <c r="A180" s="89"/>
      <c r="B180" s="89"/>
      <c r="C180" s="89"/>
      <c r="D180" s="89"/>
      <c r="E180" s="89"/>
    </row>
    <row r="181" spans="1:5" ht="11.25">
      <c r="A181" s="89"/>
      <c r="B181" s="89"/>
      <c r="C181" s="89"/>
      <c r="D181" s="89"/>
      <c r="E181" s="89"/>
    </row>
    <row r="182" spans="1:5" ht="11.25">
      <c r="A182" s="89"/>
      <c r="B182" s="89"/>
      <c r="C182" s="89"/>
      <c r="D182" s="89"/>
      <c r="E182" s="89"/>
    </row>
    <row r="183" spans="1:5" ht="11.25">
      <c r="A183" s="89"/>
      <c r="B183" s="89"/>
      <c r="C183" s="89"/>
      <c r="D183" s="89"/>
      <c r="E183" s="89"/>
    </row>
    <row r="184" spans="1:5" ht="11.25">
      <c r="A184" s="89"/>
      <c r="B184" s="89"/>
      <c r="C184" s="89"/>
      <c r="D184" s="89"/>
      <c r="E184" s="89"/>
    </row>
    <row r="185" spans="1:5" ht="11.25">
      <c r="A185" s="89"/>
      <c r="B185" s="89"/>
      <c r="C185" s="89"/>
      <c r="D185" s="89"/>
      <c r="E185" s="89"/>
    </row>
    <row r="186" spans="1:5" ht="11.25">
      <c r="A186" s="89"/>
      <c r="B186" s="89"/>
      <c r="C186" s="89"/>
      <c r="D186" s="89"/>
      <c r="E186" s="89"/>
    </row>
    <row r="187" spans="1:5" ht="11.25">
      <c r="A187" s="89"/>
      <c r="B187" s="89"/>
      <c r="C187" s="89"/>
      <c r="D187" s="89"/>
      <c r="E187" s="89"/>
    </row>
    <row r="188" spans="1:5" ht="11.25">
      <c r="A188" s="89"/>
      <c r="B188" s="89"/>
      <c r="C188" s="89"/>
      <c r="D188" s="89"/>
      <c r="E188" s="89"/>
    </row>
    <row r="189" spans="1:5" ht="11.25">
      <c r="A189" s="89"/>
      <c r="B189" s="89"/>
      <c r="C189" s="89"/>
      <c r="D189" s="89"/>
      <c r="E189" s="89"/>
    </row>
    <row r="190" spans="1:5" ht="11.25">
      <c r="A190" s="89"/>
      <c r="B190" s="89"/>
      <c r="C190" s="89"/>
      <c r="D190" s="89"/>
      <c r="E190" s="89"/>
    </row>
    <row r="191" spans="1:5" ht="11.25">
      <c r="A191" s="89"/>
      <c r="B191" s="89"/>
      <c r="C191" s="89"/>
      <c r="D191" s="89"/>
      <c r="E191" s="89"/>
    </row>
    <row r="192" spans="1:5" ht="11.25">
      <c r="A192" s="89"/>
      <c r="B192" s="89"/>
      <c r="C192" s="89"/>
      <c r="D192" s="89"/>
      <c r="E192" s="89"/>
    </row>
    <row r="193" spans="1:5" ht="11.25">
      <c r="A193" s="81"/>
      <c r="B193" s="81"/>
      <c r="C193" s="81"/>
      <c r="D193" s="81"/>
      <c r="E193" s="81"/>
    </row>
    <row r="194" spans="1:5" ht="11.25">
      <c r="A194" s="81"/>
      <c r="B194" s="81"/>
      <c r="C194" s="81"/>
      <c r="D194" s="81"/>
      <c r="E194" s="81"/>
    </row>
    <row r="195" spans="1:5" ht="11.25">
      <c r="A195" s="81"/>
      <c r="B195" s="81"/>
      <c r="C195" s="81"/>
      <c r="D195" s="81"/>
      <c r="E195" s="81"/>
    </row>
    <row r="196" spans="1:5" ht="11.25">
      <c r="A196" s="81"/>
      <c r="B196" s="81"/>
      <c r="C196" s="81"/>
      <c r="D196" s="81"/>
      <c r="E196" s="81"/>
    </row>
    <row r="197" spans="1:5" ht="11.25">
      <c r="A197" s="81"/>
      <c r="B197" s="81"/>
      <c r="C197" s="81"/>
      <c r="D197" s="81"/>
      <c r="E197" s="81"/>
    </row>
    <row r="198" spans="1:5" ht="11.25">
      <c r="A198" s="81"/>
      <c r="B198" s="81"/>
      <c r="C198" s="81"/>
      <c r="D198" s="81"/>
      <c r="E198" s="81"/>
    </row>
    <row r="199" spans="1:5" ht="11.25">
      <c r="A199" s="81"/>
      <c r="B199" s="81"/>
      <c r="C199" s="81"/>
      <c r="D199" s="81"/>
      <c r="E199" s="81"/>
    </row>
    <row r="200" spans="1:5" ht="11.25">
      <c r="A200" s="81"/>
      <c r="B200" s="81"/>
      <c r="C200" s="81"/>
      <c r="D200" s="81"/>
      <c r="E200" s="81"/>
    </row>
    <row r="201" spans="1:5" ht="11.25">
      <c r="A201" s="81"/>
      <c r="B201" s="81"/>
      <c r="C201" s="81"/>
      <c r="D201" s="81"/>
      <c r="E201" s="81"/>
    </row>
    <row r="202" spans="1:5" ht="11.25">
      <c r="A202" s="81"/>
      <c r="B202" s="81"/>
      <c r="C202" s="81"/>
      <c r="D202" s="81"/>
      <c r="E202" s="81"/>
    </row>
    <row r="203" spans="1:5" ht="11.25">
      <c r="A203" s="81"/>
      <c r="B203" s="81"/>
      <c r="C203" s="81"/>
      <c r="D203" s="81"/>
      <c r="E203" s="81"/>
    </row>
    <row r="204" spans="1:5" ht="11.25">
      <c r="A204" s="81"/>
      <c r="B204" s="81"/>
      <c r="C204" s="81"/>
      <c r="D204" s="81"/>
      <c r="E204" s="81"/>
    </row>
    <row r="205" spans="1:5" ht="11.25">
      <c r="A205" s="81"/>
      <c r="B205" s="81"/>
      <c r="C205" s="81"/>
      <c r="D205" s="81"/>
      <c r="E205" s="81"/>
    </row>
    <row r="206" spans="1:5" ht="11.25">
      <c r="A206" s="81"/>
      <c r="B206" s="81"/>
      <c r="C206" s="81"/>
      <c r="D206" s="81"/>
      <c r="E206" s="81"/>
    </row>
    <row r="207" spans="1:5" ht="11.25">
      <c r="A207" s="81"/>
      <c r="B207" s="81"/>
      <c r="C207" s="81"/>
      <c r="D207" s="81"/>
      <c r="E207" s="81"/>
    </row>
    <row r="208" spans="1:5" ht="11.25">
      <c r="A208" s="81"/>
      <c r="B208" s="81"/>
      <c r="C208" s="81"/>
      <c r="D208" s="81"/>
      <c r="E208" s="81"/>
    </row>
    <row r="209" spans="1:5" ht="11.25">
      <c r="A209" s="81"/>
      <c r="B209" s="81"/>
      <c r="C209" s="81"/>
      <c r="D209" s="81"/>
      <c r="E209" s="81"/>
    </row>
    <row r="210" spans="1:5" ht="11.25">
      <c r="A210" s="81"/>
      <c r="B210" s="81"/>
      <c r="C210" s="81"/>
      <c r="D210" s="81"/>
      <c r="E210" s="81"/>
    </row>
    <row r="211" spans="1:5" ht="11.25">
      <c r="A211" s="81"/>
      <c r="B211" s="81"/>
      <c r="C211" s="81"/>
      <c r="D211" s="81"/>
      <c r="E211" s="81"/>
    </row>
    <row r="212" spans="1:5" ht="11.25">
      <c r="A212" s="81"/>
      <c r="B212" s="81"/>
      <c r="C212" s="81"/>
      <c r="D212" s="81"/>
      <c r="E212" s="81"/>
    </row>
    <row r="213" spans="1:5" ht="11.25">
      <c r="A213" s="81"/>
      <c r="B213" s="81"/>
      <c r="C213" s="81"/>
      <c r="D213" s="81"/>
      <c r="E213" s="81"/>
    </row>
    <row r="214" spans="1:5" ht="11.25">
      <c r="A214" s="81"/>
      <c r="B214" s="81"/>
      <c r="C214" s="81"/>
      <c r="D214" s="81"/>
      <c r="E214" s="81"/>
    </row>
    <row r="215" spans="1:5" ht="11.25">
      <c r="A215" s="81"/>
      <c r="B215" s="81"/>
      <c r="C215" s="81"/>
      <c r="D215" s="81"/>
      <c r="E215" s="81"/>
    </row>
    <row r="216" spans="1:5" ht="11.25">
      <c r="A216" s="81"/>
      <c r="B216" s="81"/>
      <c r="C216" s="81"/>
      <c r="D216" s="81"/>
      <c r="E216" s="81"/>
    </row>
    <row r="217" spans="1:5" ht="11.25">
      <c r="A217" s="81"/>
      <c r="B217" s="81"/>
      <c r="C217" s="81"/>
      <c r="D217" s="81"/>
      <c r="E217" s="81"/>
    </row>
    <row r="218" spans="1:5" ht="11.25">
      <c r="A218" s="81"/>
      <c r="B218" s="81"/>
      <c r="C218" s="81"/>
      <c r="D218" s="81"/>
      <c r="E218" s="81"/>
    </row>
    <row r="219" spans="1:5" ht="11.25">
      <c r="A219" s="81"/>
      <c r="B219" s="81"/>
      <c r="C219" s="81"/>
      <c r="D219" s="81"/>
      <c r="E219" s="81"/>
    </row>
    <row r="220" spans="1:5" ht="11.25">
      <c r="A220" s="81"/>
      <c r="B220" s="81"/>
      <c r="C220" s="81"/>
      <c r="D220" s="81"/>
      <c r="E220" s="81"/>
    </row>
    <row r="221" spans="1:5" ht="11.25">
      <c r="A221" s="81"/>
      <c r="B221" s="81"/>
      <c r="C221" s="81"/>
      <c r="D221" s="81"/>
      <c r="E221" s="81"/>
    </row>
    <row r="222" spans="1:5" ht="11.25">
      <c r="A222" s="81"/>
      <c r="B222" s="81"/>
      <c r="C222" s="81"/>
      <c r="D222" s="81"/>
      <c r="E222" s="81"/>
    </row>
    <row r="223" spans="1:5" ht="11.25">
      <c r="A223" s="81"/>
      <c r="B223" s="81"/>
      <c r="C223" s="81"/>
      <c r="D223" s="81"/>
      <c r="E223" s="81"/>
    </row>
    <row r="224" spans="1:5" ht="11.25">
      <c r="A224" s="81"/>
      <c r="B224" s="81"/>
      <c r="C224" s="81"/>
      <c r="D224" s="81"/>
      <c r="E224" s="81"/>
    </row>
    <row r="225" spans="1:5" ht="11.25">
      <c r="A225" s="81"/>
      <c r="B225" s="81"/>
      <c r="C225" s="81"/>
      <c r="D225" s="81"/>
      <c r="E225" s="81"/>
    </row>
    <row r="226" spans="1:5" ht="11.25">
      <c r="A226" s="81"/>
      <c r="B226" s="81"/>
      <c r="C226" s="81"/>
      <c r="D226" s="81"/>
      <c r="E226" s="81"/>
    </row>
    <row r="227" spans="1:5" ht="11.25">
      <c r="A227" s="81"/>
      <c r="B227" s="81"/>
      <c r="C227" s="81"/>
      <c r="D227" s="81"/>
      <c r="E227" s="81"/>
    </row>
    <row r="228" spans="1:5" ht="11.25">
      <c r="A228" s="81"/>
      <c r="B228" s="81"/>
      <c r="C228" s="81"/>
      <c r="D228" s="81"/>
      <c r="E228" s="81"/>
    </row>
    <row r="229" spans="1:5" ht="11.25">
      <c r="A229" s="81"/>
      <c r="B229" s="81"/>
      <c r="C229" s="81"/>
      <c r="D229" s="81"/>
      <c r="E229" s="81"/>
    </row>
    <row r="230" spans="1:5" ht="11.25">
      <c r="A230" s="81"/>
      <c r="B230" s="81"/>
      <c r="C230" s="81"/>
      <c r="D230" s="81"/>
      <c r="E230" s="81"/>
    </row>
    <row r="231" spans="1:5" ht="11.25">
      <c r="A231" s="81"/>
      <c r="B231" s="81"/>
      <c r="C231" s="81"/>
      <c r="D231" s="81"/>
      <c r="E231" s="81"/>
    </row>
    <row r="232" spans="1:5" ht="11.25">
      <c r="A232" s="81"/>
      <c r="B232" s="81"/>
      <c r="C232" s="81"/>
      <c r="D232" s="81"/>
      <c r="E232" s="81"/>
    </row>
    <row r="233" spans="1:5" ht="11.25">
      <c r="A233" s="81"/>
      <c r="B233" s="81"/>
      <c r="C233" s="81"/>
      <c r="D233" s="81"/>
      <c r="E233" s="81"/>
    </row>
    <row r="234" spans="1:5" ht="11.25">
      <c r="A234" s="81"/>
      <c r="B234" s="81"/>
      <c r="C234" s="81"/>
      <c r="D234" s="81"/>
      <c r="E234" s="81"/>
    </row>
    <row r="235" spans="1:5" ht="11.25">
      <c r="A235" s="81"/>
      <c r="B235" s="81"/>
      <c r="C235" s="81"/>
      <c r="D235" s="81"/>
      <c r="E235" s="81"/>
    </row>
    <row r="236" spans="1:5" ht="11.25">
      <c r="A236" s="81"/>
      <c r="B236" s="81"/>
      <c r="C236" s="81"/>
      <c r="D236" s="81"/>
      <c r="E236" s="81"/>
    </row>
    <row r="237" spans="1:5" ht="11.25">
      <c r="A237" s="81"/>
      <c r="B237" s="81"/>
      <c r="C237" s="81"/>
      <c r="D237" s="81"/>
      <c r="E237" s="81"/>
    </row>
    <row r="238" spans="1:5" ht="11.25">
      <c r="A238" s="81"/>
      <c r="B238" s="81"/>
      <c r="C238" s="81"/>
      <c r="D238" s="81"/>
      <c r="E238" s="81"/>
    </row>
    <row r="239" spans="1:5" ht="11.25">
      <c r="A239" s="81"/>
      <c r="B239" s="81"/>
      <c r="C239" s="81"/>
      <c r="D239" s="81"/>
      <c r="E239" s="81"/>
    </row>
    <row r="240" spans="1:5" ht="11.25">
      <c r="A240" s="81"/>
      <c r="B240" s="81"/>
      <c r="C240" s="81"/>
      <c r="D240" s="81"/>
      <c r="E240" s="81"/>
    </row>
    <row r="241" spans="1:5" ht="11.25">
      <c r="A241" s="81"/>
      <c r="B241" s="81"/>
      <c r="C241" s="81"/>
      <c r="D241" s="81"/>
      <c r="E241" s="81"/>
    </row>
    <row r="242" spans="1:5" ht="11.25">
      <c r="A242" s="81"/>
      <c r="B242" s="81"/>
      <c r="C242" s="81"/>
      <c r="D242" s="81"/>
      <c r="E242" s="81"/>
    </row>
    <row r="243" spans="1:5" ht="11.25">
      <c r="A243" s="81"/>
      <c r="B243" s="81"/>
      <c r="C243" s="81"/>
      <c r="D243" s="81"/>
      <c r="E243" s="81"/>
    </row>
    <row r="244" spans="1:5" ht="11.25">
      <c r="A244" s="81"/>
      <c r="B244" s="81"/>
      <c r="C244" s="81"/>
      <c r="D244" s="81"/>
      <c r="E244" s="81"/>
    </row>
    <row r="245" spans="1:5" ht="11.25">
      <c r="A245" s="81"/>
      <c r="B245" s="81"/>
      <c r="C245" s="81"/>
      <c r="D245" s="81"/>
      <c r="E245" s="81"/>
    </row>
    <row r="246" spans="1:5" ht="11.25">
      <c r="A246" s="81"/>
      <c r="B246" s="81"/>
      <c r="C246" s="81"/>
      <c r="D246" s="81"/>
      <c r="E246" s="81"/>
    </row>
    <row r="247" spans="1:5" ht="11.25">
      <c r="A247" s="81"/>
      <c r="B247" s="81"/>
      <c r="C247" s="81"/>
      <c r="D247" s="81"/>
      <c r="E247" s="81"/>
    </row>
    <row r="248" spans="1:5" ht="11.25">
      <c r="A248" s="81"/>
      <c r="B248" s="81"/>
      <c r="C248" s="81"/>
      <c r="D248" s="81"/>
      <c r="E248" s="81"/>
    </row>
    <row r="249" spans="1:5" ht="11.25">
      <c r="A249" s="81"/>
      <c r="B249" s="81"/>
      <c r="C249" s="81"/>
      <c r="D249" s="81"/>
      <c r="E249" s="81"/>
    </row>
    <row r="250" spans="1:5" ht="11.25">
      <c r="A250" s="81"/>
      <c r="B250" s="81"/>
      <c r="C250" s="81"/>
      <c r="D250" s="81"/>
      <c r="E250" s="81"/>
    </row>
    <row r="251" spans="1:5" ht="11.25">
      <c r="A251" s="81"/>
      <c r="B251" s="81"/>
      <c r="C251" s="81"/>
      <c r="D251" s="81"/>
      <c r="E251" s="81"/>
    </row>
    <row r="252" spans="1:5" ht="11.25">
      <c r="A252" s="81"/>
      <c r="B252" s="81"/>
      <c r="C252" s="81"/>
      <c r="D252" s="81"/>
      <c r="E252" s="81"/>
    </row>
    <row r="253" spans="1:5" ht="11.25">
      <c r="A253" s="81"/>
      <c r="B253" s="81"/>
      <c r="C253" s="81"/>
      <c r="D253" s="81"/>
      <c r="E253" s="81"/>
    </row>
    <row r="254" spans="1:5" ht="11.25">
      <c r="A254" s="81"/>
      <c r="B254" s="81"/>
      <c r="C254" s="81"/>
      <c r="D254" s="81"/>
      <c r="E254" s="81"/>
    </row>
    <row r="255" spans="1:5" ht="11.25">
      <c r="A255" s="81"/>
      <c r="B255" s="81"/>
      <c r="C255" s="81"/>
      <c r="D255" s="81"/>
      <c r="E255" s="81"/>
    </row>
    <row r="256" spans="1:5" ht="11.25">
      <c r="A256" s="81"/>
      <c r="B256" s="81"/>
      <c r="C256" s="81"/>
      <c r="D256" s="81"/>
      <c r="E256" s="81"/>
    </row>
    <row r="257" spans="1:5" ht="11.25">
      <c r="A257" s="81"/>
      <c r="B257" s="81"/>
      <c r="C257" s="81"/>
      <c r="D257" s="81"/>
      <c r="E257" s="81"/>
    </row>
    <row r="258" spans="1:5" ht="11.25">
      <c r="A258" s="81"/>
      <c r="B258" s="81"/>
      <c r="C258" s="81"/>
      <c r="D258" s="81"/>
      <c r="E258" s="81"/>
    </row>
    <row r="259" spans="1:5" ht="11.25">
      <c r="A259" s="81"/>
      <c r="B259" s="81"/>
      <c r="C259" s="81"/>
      <c r="D259" s="81"/>
      <c r="E259" s="81"/>
    </row>
    <row r="260" spans="1:5" ht="11.25">
      <c r="A260" s="81"/>
      <c r="B260" s="81"/>
      <c r="C260" s="81"/>
      <c r="D260" s="81"/>
      <c r="E260" s="81"/>
    </row>
    <row r="261" spans="1:5" ht="11.25">
      <c r="A261" s="81"/>
      <c r="B261" s="81"/>
      <c r="C261" s="81"/>
      <c r="D261" s="81"/>
      <c r="E261" s="81"/>
    </row>
    <row r="262" spans="1:5" ht="11.25">
      <c r="A262" s="81"/>
      <c r="B262" s="81"/>
      <c r="C262" s="81"/>
      <c r="D262" s="81"/>
      <c r="E262" s="81"/>
    </row>
    <row r="263" spans="1:5" ht="11.25">
      <c r="A263" s="81"/>
      <c r="B263" s="81"/>
      <c r="C263" s="81"/>
      <c r="D263" s="81"/>
      <c r="E263" s="81"/>
    </row>
    <row r="264" spans="1:5" ht="11.25">
      <c r="A264" s="81"/>
      <c r="B264" s="81"/>
      <c r="C264" s="81"/>
      <c r="D264" s="81"/>
      <c r="E264" s="81"/>
    </row>
    <row r="265" spans="1:5" ht="11.25">
      <c r="A265" s="81"/>
      <c r="B265" s="81"/>
      <c r="C265" s="81"/>
      <c r="D265" s="81"/>
      <c r="E265" s="81"/>
    </row>
    <row r="266" spans="1:5" ht="11.25">
      <c r="A266" s="81"/>
      <c r="B266" s="81"/>
      <c r="C266" s="81"/>
      <c r="D266" s="81"/>
      <c r="E266" s="81"/>
    </row>
    <row r="267" spans="1:5" ht="11.25">
      <c r="A267" s="81"/>
      <c r="B267" s="81"/>
      <c r="C267" s="81"/>
      <c r="D267" s="81"/>
      <c r="E267" s="81"/>
    </row>
    <row r="268" spans="1:5" ht="11.25">
      <c r="A268" s="81"/>
      <c r="B268" s="81"/>
      <c r="C268" s="81"/>
      <c r="D268" s="81"/>
      <c r="E268" s="81"/>
    </row>
    <row r="269" spans="1:5" ht="11.25">
      <c r="A269" s="81"/>
      <c r="B269" s="81"/>
      <c r="C269" s="81"/>
      <c r="D269" s="81"/>
      <c r="E269" s="81"/>
    </row>
    <row r="270" spans="1:5" ht="11.25">
      <c r="A270" s="81"/>
      <c r="B270" s="81"/>
      <c r="C270" s="81"/>
      <c r="D270" s="81"/>
      <c r="E270" s="81"/>
    </row>
    <row r="271" spans="1:5" ht="11.25">
      <c r="A271" s="81"/>
      <c r="B271" s="81"/>
      <c r="C271" s="81"/>
      <c r="D271" s="81"/>
      <c r="E271" s="81"/>
    </row>
    <row r="272" spans="1:5" ht="11.25">
      <c r="A272" s="81"/>
      <c r="B272" s="81"/>
      <c r="C272" s="81"/>
      <c r="D272" s="81"/>
      <c r="E272" s="81"/>
    </row>
    <row r="273" spans="1:5" ht="11.25">
      <c r="A273" s="81"/>
      <c r="B273" s="81"/>
      <c r="C273" s="81"/>
      <c r="D273" s="81"/>
      <c r="E273" s="81"/>
    </row>
    <row r="274" spans="1:5" ht="11.25">
      <c r="A274" s="81"/>
      <c r="B274" s="81"/>
      <c r="C274" s="81"/>
      <c r="D274" s="81"/>
      <c r="E274" s="81"/>
    </row>
    <row r="275" spans="1:5" ht="11.25">
      <c r="A275" s="81"/>
      <c r="B275" s="81"/>
      <c r="C275" s="81"/>
      <c r="D275" s="81"/>
      <c r="E275" s="81"/>
    </row>
    <row r="276" spans="1:5" ht="11.25">
      <c r="A276" s="81"/>
      <c r="B276" s="81"/>
      <c r="C276" s="81"/>
      <c r="D276" s="81"/>
      <c r="E276" s="81"/>
    </row>
    <row r="277" spans="1:5" ht="11.25">
      <c r="A277" s="81"/>
      <c r="B277" s="81"/>
      <c r="C277" s="81"/>
      <c r="D277" s="81"/>
      <c r="E277" s="81"/>
    </row>
    <row r="278" spans="1:5" ht="11.25">
      <c r="A278" s="81"/>
      <c r="B278" s="81"/>
      <c r="C278" s="81"/>
      <c r="D278" s="81"/>
      <c r="E278" s="81"/>
    </row>
    <row r="279" spans="1:5" ht="11.25">
      <c r="A279" s="81"/>
      <c r="B279" s="81"/>
      <c r="C279" s="81"/>
      <c r="D279" s="81"/>
      <c r="E279" s="81"/>
    </row>
    <row r="280" spans="1:5" ht="11.25">
      <c r="A280" s="81"/>
      <c r="B280" s="81"/>
      <c r="C280" s="81"/>
      <c r="D280" s="81"/>
      <c r="E280" s="81"/>
    </row>
    <row r="281" spans="1:5" ht="11.25">
      <c r="A281" s="81"/>
      <c r="B281" s="81"/>
      <c r="C281" s="81"/>
      <c r="D281" s="81"/>
      <c r="E281" s="81"/>
    </row>
    <row r="282" spans="1:5" ht="11.25">
      <c r="A282" s="81"/>
      <c r="B282" s="81"/>
      <c r="C282" s="81"/>
      <c r="D282" s="81"/>
      <c r="E282" s="81"/>
    </row>
    <row r="283" spans="1:5" ht="11.25">
      <c r="A283" s="81"/>
      <c r="B283" s="81"/>
      <c r="C283" s="81"/>
      <c r="D283" s="81"/>
      <c r="E283" s="81"/>
    </row>
    <row r="284" spans="1:5" ht="11.25">
      <c r="A284" s="81"/>
      <c r="B284" s="81"/>
      <c r="C284" s="81"/>
      <c r="D284" s="81"/>
      <c r="E284" s="81"/>
    </row>
    <row r="285" spans="1:5" ht="11.25">
      <c r="A285" s="81"/>
      <c r="B285" s="81"/>
      <c r="C285" s="81"/>
      <c r="D285" s="81"/>
      <c r="E285" s="81"/>
    </row>
    <row r="286" spans="1:5" ht="11.25">
      <c r="A286" s="81"/>
      <c r="B286" s="81"/>
      <c r="C286" s="81"/>
      <c r="D286" s="81"/>
      <c r="E286" s="81"/>
    </row>
    <row r="287" spans="1:5" ht="11.25">
      <c r="A287" s="81"/>
      <c r="B287" s="81"/>
      <c r="C287" s="81"/>
      <c r="D287" s="81"/>
      <c r="E287" s="81"/>
    </row>
    <row r="288" spans="1:5" ht="11.25">
      <c r="A288" s="81"/>
      <c r="B288" s="81"/>
      <c r="C288" s="81"/>
      <c r="D288" s="81"/>
      <c r="E288" s="81"/>
    </row>
    <row r="289" spans="1:5" ht="11.25">
      <c r="A289" s="81"/>
      <c r="B289" s="81"/>
      <c r="C289" s="81"/>
      <c r="D289" s="81"/>
      <c r="E289" s="81"/>
    </row>
    <row r="290" spans="1:5" ht="11.25">
      <c r="A290" s="81"/>
      <c r="B290" s="81"/>
      <c r="C290" s="81"/>
      <c r="D290" s="81"/>
      <c r="E290" s="81"/>
    </row>
    <row r="291" spans="1:5" ht="11.25">
      <c r="A291" s="81"/>
      <c r="B291" s="81"/>
      <c r="C291" s="81"/>
      <c r="D291" s="81"/>
      <c r="E291" s="81"/>
    </row>
    <row r="292" spans="1:5" ht="11.25">
      <c r="A292" s="81"/>
      <c r="B292" s="81"/>
      <c r="C292" s="81"/>
      <c r="D292" s="81"/>
      <c r="E292" s="81"/>
    </row>
    <row r="293" spans="1:5" ht="11.25">
      <c r="A293" s="81"/>
      <c r="B293" s="81"/>
      <c r="C293" s="81"/>
      <c r="D293" s="81"/>
      <c r="E293" s="81"/>
    </row>
    <row r="294" spans="1:5" ht="11.25">
      <c r="A294" s="81"/>
      <c r="B294" s="81"/>
      <c r="C294" s="81"/>
      <c r="D294" s="81"/>
      <c r="E294" s="81"/>
    </row>
    <row r="295" spans="1:5" ht="11.25">
      <c r="A295" s="81"/>
      <c r="B295" s="81"/>
      <c r="C295" s="81"/>
      <c r="D295" s="81"/>
      <c r="E295" s="81"/>
    </row>
    <row r="296" spans="1:5" ht="11.25">
      <c r="A296" s="81"/>
      <c r="B296" s="81"/>
      <c r="C296" s="81"/>
      <c r="D296" s="81"/>
      <c r="E296" s="81"/>
    </row>
    <row r="297" spans="1:5" ht="11.25">
      <c r="A297" s="81"/>
      <c r="B297" s="81"/>
      <c r="C297" s="81"/>
      <c r="D297" s="81"/>
      <c r="E297" s="81"/>
    </row>
    <row r="298" spans="1:5" ht="11.25">
      <c r="A298" s="81"/>
      <c r="B298" s="81"/>
      <c r="C298" s="81"/>
      <c r="D298" s="81"/>
      <c r="E298" s="81"/>
    </row>
    <row r="299" spans="1:5" ht="11.25">
      <c r="A299" s="81"/>
      <c r="B299" s="81"/>
      <c r="C299" s="81"/>
      <c r="D299" s="81"/>
      <c r="E299" s="81"/>
    </row>
    <row r="300" spans="1:5" ht="11.25">
      <c r="A300" s="81"/>
      <c r="B300" s="81"/>
      <c r="C300" s="81"/>
      <c r="D300" s="81"/>
      <c r="E300" s="81"/>
    </row>
    <row r="301" spans="1:5" ht="11.25">
      <c r="A301" s="81"/>
      <c r="B301" s="81"/>
      <c r="C301" s="81"/>
      <c r="D301" s="81"/>
      <c r="E301" s="81"/>
    </row>
    <row r="302" spans="1:5" ht="11.25">
      <c r="A302" s="81"/>
      <c r="B302" s="81"/>
      <c r="C302" s="81"/>
      <c r="D302" s="81"/>
      <c r="E302" s="81"/>
    </row>
    <row r="303" spans="1:5" ht="11.25">
      <c r="A303" s="81"/>
      <c r="B303" s="81"/>
      <c r="C303" s="81"/>
      <c r="D303" s="81"/>
      <c r="E303" s="81"/>
    </row>
    <row r="304" spans="1:5" ht="11.25">
      <c r="A304" s="81"/>
      <c r="B304" s="81"/>
      <c r="C304" s="81"/>
      <c r="D304" s="81"/>
      <c r="E304" s="81"/>
    </row>
    <row r="305" spans="1:5" ht="11.25">
      <c r="A305" s="81"/>
      <c r="B305" s="81"/>
      <c r="C305" s="81"/>
      <c r="D305" s="81"/>
      <c r="E305" s="81"/>
    </row>
    <row r="306" spans="1:5" ht="11.25">
      <c r="A306" s="81"/>
      <c r="B306" s="81"/>
      <c r="C306" s="81"/>
      <c r="D306" s="81"/>
      <c r="E306" s="81"/>
    </row>
    <row r="307" spans="1:5" ht="11.25">
      <c r="A307" s="81"/>
      <c r="B307" s="81"/>
      <c r="C307" s="81"/>
      <c r="D307" s="81"/>
      <c r="E307" s="81"/>
    </row>
    <row r="308" spans="1:5" ht="11.25">
      <c r="A308" s="81"/>
      <c r="B308" s="81"/>
      <c r="C308" s="81"/>
      <c r="D308" s="81"/>
      <c r="E308" s="81"/>
    </row>
    <row r="309" spans="1:5" ht="11.25">
      <c r="A309" s="81"/>
      <c r="B309" s="81"/>
      <c r="C309" s="81"/>
      <c r="D309" s="81"/>
      <c r="E309" s="81"/>
    </row>
    <row r="310" spans="1:5" ht="11.25">
      <c r="A310" s="81"/>
      <c r="B310" s="81"/>
      <c r="C310" s="81"/>
      <c r="D310" s="81"/>
      <c r="E310" s="81"/>
    </row>
    <row r="311" spans="1:5" ht="11.25">
      <c r="A311" s="81"/>
      <c r="B311" s="81"/>
      <c r="C311" s="81"/>
      <c r="D311" s="81"/>
      <c r="E311" s="81"/>
    </row>
    <row r="312" spans="1:5" ht="11.25">
      <c r="A312" s="81"/>
      <c r="B312" s="81"/>
      <c r="C312" s="81"/>
      <c r="D312" s="81"/>
      <c r="E312" s="81"/>
    </row>
    <row r="313" spans="1:5" ht="11.25">
      <c r="A313" s="81"/>
      <c r="B313" s="81"/>
      <c r="C313" s="81"/>
      <c r="D313" s="81"/>
      <c r="E313" s="81"/>
    </row>
    <row r="314" spans="1:5" ht="11.25">
      <c r="A314" s="81"/>
      <c r="B314" s="81"/>
      <c r="C314" s="81"/>
      <c r="D314" s="81"/>
      <c r="E314" s="81"/>
    </row>
    <row r="315" spans="1:5" ht="11.25">
      <c r="A315" s="81"/>
      <c r="B315" s="81"/>
      <c r="C315" s="81"/>
      <c r="D315" s="81"/>
      <c r="E315" s="81"/>
    </row>
    <row r="316" spans="1:5" ht="11.25">
      <c r="A316" s="81"/>
      <c r="B316" s="81"/>
      <c r="C316" s="81"/>
      <c r="D316" s="81"/>
      <c r="E316" s="81"/>
    </row>
    <row r="317" spans="1:5" ht="11.25">
      <c r="A317" s="81"/>
      <c r="B317" s="81"/>
      <c r="C317" s="81"/>
      <c r="D317" s="81"/>
      <c r="E317" s="81"/>
    </row>
    <row r="318" spans="1:5" ht="11.25">
      <c r="A318" s="81"/>
      <c r="B318" s="81"/>
      <c r="C318" s="81"/>
      <c r="D318" s="81"/>
      <c r="E318" s="81"/>
    </row>
    <row r="319" spans="1:5" ht="11.25">
      <c r="A319" s="81"/>
      <c r="B319" s="81"/>
      <c r="C319" s="81"/>
      <c r="D319" s="81"/>
      <c r="E319" s="81"/>
    </row>
    <row r="320" spans="1:5" ht="11.25">
      <c r="A320" s="81"/>
      <c r="B320" s="81"/>
      <c r="C320" s="81"/>
      <c r="D320" s="81"/>
      <c r="E320" s="81"/>
    </row>
    <row r="321" spans="1:5" ht="11.25">
      <c r="A321" s="81"/>
      <c r="B321" s="81"/>
      <c r="C321" s="81"/>
      <c r="D321" s="81"/>
      <c r="E321" s="81"/>
    </row>
    <row r="322" spans="1:5" ht="11.25">
      <c r="A322" s="81"/>
      <c r="B322" s="81"/>
      <c r="C322" s="81"/>
      <c r="D322" s="81"/>
      <c r="E322" s="81"/>
    </row>
    <row r="323" spans="1:5" ht="11.25">
      <c r="A323" s="81"/>
      <c r="B323" s="81"/>
      <c r="C323" s="81"/>
      <c r="D323" s="81"/>
      <c r="E323" s="81"/>
    </row>
    <row r="324" spans="1:5" ht="11.25">
      <c r="A324" s="81"/>
      <c r="B324" s="81"/>
      <c r="C324" s="81"/>
      <c r="D324" s="81"/>
      <c r="E324" s="81"/>
    </row>
    <row r="325" spans="1:5" ht="11.25">
      <c r="A325" s="81"/>
      <c r="B325" s="81"/>
      <c r="C325" s="81"/>
      <c r="D325" s="81"/>
      <c r="E325" s="81"/>
    </row>
    <row r="326" spans="1:5" ht="11.25">
      <c r="A326" s="81"/>
      <c r="B326" s="81"/>
      <c r="C326" s="81"/>
      <c r="D326" s="81"/>
      <c r="E326" s="81"/>
    </row>
    <row r="327" spans="1:5" ht="11.25">
      <c r="A327" s="81"/>
      <c r="B327" s="81"/>
      <c r="C327" s="81"/>
      <c r="D327" s="81"/>
      <c r="E327" s="81"/>
    </row>
    <row r="328" spans="1:5" ht="11.25">
      <c r="A328" s="81"/>
      <c r="B328" s="81"/>
      <c r="C328" s="81"/>
      <c r="D328" s="81"/>
      <c r="E328" s="81"/>
    </row>
    <row r="329" spans="1:5" ht="11.25">
      <c r="A329" s="81"/>
      <c r="B329" s="81"/>
      <c r="C329" s="81"/>
      <c r="D329" s="81"/>
      <c r="E329" s="81"/>
    </row>
    <row r="330" spans="1:5" ht="11.25">
      <c r="A330" s="81"/>
      <c r="B330" s="81"/>
      <c r="C330" s="81"/>
      <c r="D330" s="81"/>
      <c r="E330" s="81"/>
    </row>
    <row r="331" spans="1:5" ht="11.25">
      <c r="A331" s="81"/>
      <c r="B331" s="81"/>
      <c r="C331" s="81"/>
      <c r="D331" s="81"/>
      <c r="E331" s="81"/>
    </row>
    <row r="332" spans="1:5" ht="11.25">
      <c r="A332" s="81"/>
      <c r="B332" s="81"/>
      <c r="C332" s="81"/>
      <c r="D332" s="81"/>
      <c r="E332" s="81"/>
    </row>
    <row r="333" spans="1:5" ht="11.25">
      <c r="A333" s="81"/>
      <c r="B333" s="81"/>
      <c r="C333" s="81"/>
      <c r="D333" s="81"/>
      <c r="E333" s="81"/>
    </row>
    <row r="334" spans="1:5" ht="11.25">
      <c r="A334" s="81"/>
      <c r="B334" s="81"/>
      <c r="C334" s="81"/>
      <c r="D334" s="81"/>
      <c r="E334" s="81"/>
    </row>
    <row r="335" spans="1:5" ht="11.25">
      <c r="A335" s="81"/>
      <c r="B335" s="81"/>
      <c r="C335" s="81"/>
      <c r="D335" s="81"/>
      <c r="E335" s="81"/>
    </row>
    <row r="336" spans="1:5" ht="11.25">
      <c r="A336" s="81"/>
      <c r="B336" s="81"/>
      <c r="C336" s="81"/>
      <c r="D336" s="81"/>
      <c r="E336" s="81"/>
    </row>
    <row r="337" spans="1:5" ht="11.25">
      <c r="A337" s="81"/>
      <c r="B337" s="81"/>
      <c r="C337" s="81"/>
      <c r="D337" s="81"/>
      <c r="E337" s="81"/>
    </row>
    <row r="338" spans="1:5" ht="11.25">
      <c r="A338" s="81"/>
      <c r="B338" s="81"/>
      <c r="C338" s="81"/>
      <c r="D338" s="81"/>
      <c r="E338" s="81"/>
    </row>
    <row r="339" spans="1:5" ht="11.25">
      <c r="A339" s="81"/>
      <c r="B339" s="81"/>
      <c r="C339" s="81"/>
      <c r="D339" s="81"/>
      <c r="E339" s="81"/>
    </row>
    <row r="340" spans="1:5" ht="11.25">
      <c r="A340" s="81"/>
      <c r="B340" s="81"/>
      <c r="C340" s="81"/>
      <c r="D340" s="81"/>
      <c r="E340" s="81"/>
    </row>
    <row r="341" spans="1:5" ht="11.25">
      <c r="A341" s="81"/>
      <c r="B341" s="81"/>
      <c r="C341" s="81"/>
      <c r="D341" s="81"/>
      <c r="E341" s="81"/>
    </row>
    <row r="342" spans="1:5" ht="11.25">
      <c r="A342" s="81"/>
      <c r="B342" s="81"/>
      <c r="C342" s="81"/>
      <c r="D342" s="81"/>
      <c r="E342" s="81"/>
    </row>
    <row r="343" spans="1:5" ht="11.25">
      <c r="A343" s="81"/>
      <c r="B343" s="81"/>
      <c r="C343" s="81"/>
      <c r="D343" s="81"/>
      <c r="E343" s="81"/>
    </row>
    <row r="344" spans="1:5" ht="11.25">
      <c r="A344" s="81"/>
      <c r="B344" s="81"/>
      <c r="C344" s="81"/>
      <c r="D344" s="81"/>
      <c r="E344" s="81"/>
    </row>
    <row r="345" spans="1:5" ht="11.25">
      <c r="A345" s="81"/>
      <c r="B345" s="81"/>
      <c r="C345" s="81"/>
      <c r="D345" s="81"/>
      <c r="E345" s="81"/>
    </row>
    <row r="346" spans="1:5" ht="11.25">
      <c r="A346" s="81"/>
      <c r="B346" s="81"/>
      <c r="C346" s="81"/>
      <c r="D346" s="81"/>
      <c r="E346" s="81"/>
    </row>
    <row r="347" spans="1:5" ht="11.25">
      <c r="A347" s="81"/>
      <c r="B347" s="81"/>
      <c r="C347" s="81"/>
      <c r="D347" s="81"/>
      <c r="E347" s="81"/>
    </row>
    <row r="348" spans="1:5" ht="11.25">
      <c r="A348" s="81"/>
      <c r="B348" s="81"/>
      <c r="C348" s="81"/>
      <c r="D348" s="81"/>
      <c r="E348" s="81"/>
    </row>
    <row r="349" spans="1:5" ht="11.25">
      <c r="A349" s="81"/>
      <c r="B349" s="81"/>
      <c r="C349" s="81"/>
      <c r="D349" s="81"/>
      <c r="E349" s="81"/>
    </row>
    <row r="350" spans="1:5" ht="11.25">
      <c r="A350" s="81"/>
      <c r="B350" s="81"/>
      <c r="C350" s="81"/>
      <c r="D350" s="81"/>
      <c r="E350" s="81"/>
    </row>
    <row r="351" spans="1:5" ht="11.25">
      <c r="A351" s="81"/>
      <c r="B351" s="81"/>
      <c r="C351" s="81"/>
      <c r="D351" s="81"/>
      <c r="E351" s="81"/>
    </row>
    <row r="352" spans="1:5" ht="11.25">
      <c r="A352" s="81"/>
      <c r="B352" s="81"/>
      <c r="C352" s="81"/>
      <c r="D352" s="81"/>
      <c r="E352" s="81"/>
    </row>
    <row r="353" spans="1:5" ht="11.25">
      <c r="A353" s="81"/>
      <c r="B353" s="81"/>
      <c r="C353" s="81"/>
      <c r="D353" s="81"/>
      <c r="E353" s="81"/>
    </row>
    <row r="354" spans="1:5" ht="11.25">
      <c r="A354" s="81"/>
      <c r="B354" s="81"/>
      <c r="C354" s="81"/>
      <c r="D354" s="81"/>
      <c r="E354" s="81"/>
    </row>
    <row r="355" spans="1:5" ht="11.25">
      <c r="A355" s="81"/>
      <c r="B355" s="81"/>
      <c r="C355" s="81"/>
      <c r="D355" s="81"/>
      <c r="E355" s="81"/>
    </row>
    <row r="356" spans="1:5" ht="11.25">
      <c r="A356" s="81"/>
      <c r="B356" s="81"/>
      <c r="C356" s="81"/>
      <c r="D356" s="81"/>
      <c r="E356" s="81"/>
    </row>
    <row r="357" spans="1:5" ht="11.25">
      <c r="A357" s="81"/>
      <c r="B357" s="81"/>
      <c r="C357" s="81"/>
      <c r="D357" s="81"/>
      <c r="E357" s="81"/>
    </row>
    <row r="358" spans="1:5" ht="11.25">
      <c r="A358" s="81"/>
      <c r="B358" s="81"/>
      <c r="C358" s="81"/>
      <c r="D358" s="81"/>
      <c r="E358" s="81"/>
    </row>
    <row r="359" spans="1:5" ht="11.25">
      <c r="A359" s="81"/>
      <c r="B359" s="81"/>
      <c r="C359" s="81"/>
      <c r="D359" s="81"/>
      <c r="E359" s="81"/>
    </row>
    <row r="360" spans="1:5" ht="11.25">
      <c r="A360" s="81"/>
      <c r="B360" s="81"/>
      <c r="C360" s="81"/>
      <c r="D360" s="81"/>
      <c r="E360" s="81"/>
    </row>
    <row r="361" spans="1:5" ht="11.25">
      <c r="A361" s="81"/>
      <c r="B361" s="81"/>
      <c r="C361" s="81"/>
      <c r="D361" s="81"/>
      <c r="E361" s="81"/>
    </row>
    <row r="362" spans="1:5" ht="11.25">
      <c r="A362" s="81"/>
      <c r="B362" s="81"/>
      <c r="C362" s="81"/>
      <c r="D362" s="81"/>
      <c r="E362" s="81"/>
    </row>
    <row r="363" spans="1:5" ht="11.25">
      <c r="A363" s="81"/>
      <c r="B363" s="81"/>
      <c r="C363" s="81"/>
      <c r="D363" s="81"/>
      <c r="E363" s="81"/>
    </row>
    <row r="364" spans="1:5" ht="11.25">
      <c r="A364" s="81"/>
      <c r="B364" s="81"/>
      <c r="C364" s="81"/>
      <c r="D364" s="81"/>
      <c r="E364" s="81"/>
    </row>
    <row r="365" spans="1:5" ht="11.25">
      <c r="A365" s="81"/>
      <c r="B365" s="81"/>
      <c r="C365" s="81"/>
      <c r="D365" s="81"/>
      <c r="E365" s="81"/>
    </row>
    <row r="366" spans="1:5" ht="11.25">
      <c r="A366" s="81"/>
      <c r="B366" s="81"/>
      <c r="C366" s="81"/>
      <c r="D366" s="81"/>
      <c r="E366" s="81"/>
    </row>
    <row r="367" spans="1:5" ht="11.25">
      <c r="A367" s="81"/>
      <c r="B367" s="81"/>
      <c r="C367" s="81"/>
      <c r="D367" s="81"/>
      <c r="E367" s="81"/>
    </row>
    <row r="368" spans="1:5" ht="11.25">
      <c r="A368" s="81"/>
      <c r="B368" s="81"/>
      <c r="C368" s="81"/>
      <c r="D368" s="81"/>
      <c r="E368" s="81"/>
    </row>
    <row r="369" spans="1:5" ht="11.25">
      <c r="A369" s="81"/>
      <c r="B369" s="81"/>
      <c r="C369" s="81"/>
      <c r="D369" s="81"/>
      <c r="E369" s="81"/>
    </row>
    <row r="370" spans="1:5" ht="11.25">
      <c r="A370" s="81"/>
      <c r="B370" s="81"/>
      <c r="C370" s="81"/>
      <c r="D370" s="81"/>
      <c r="E370" s="81"/>
    </row>
    <row r="371" spans="1:5" ht="11.25">
      <c r="A371" s="81"/>
      <c r="B371" s="81"/>
      <c r="C371" s="81"/>
      <c r="D371" s="81"/>
      <c r="E371" s="81"/>
    </row>
    <row r="372" spans="1:5" ht="11.25">
      <c r="A372" s="81"/>
      <c r="B372" s="81"/>
      <c r="C372" s="81"/>
      <c r="D372" s="81"/>
      <c r="E372" s="81"/>
    </row>
    <row r="373" spans="1:5" ht="11.25">
      <c r="A373" s="81"/>
      <c r="B373" s="81"/>
      <c r="C373" s="81"/>
      <c r="D373" s="81"/>
      <c r="E373" s="81"/>
    </row>
    <row r="374" spans="1:5" ht="11.25">
      <c r="A374" s="81"/>
      <c r="B374" s="81"/>
      <c r="C374" s="81"/>
      <c r="D374" s="81"/>
      <c r="E374" s="81"/>
    </row>
    <row r="375" spans="1:5" ht="11.25">
      <c r="A375" s="81"/>
      <c r="B375" s="81"/>
      <c r="C375" s="81"/>
      <c r="D375" s="81"/>
      <c r="E375" s="81"/>
    </row>
    <row r="376" spans="1:5" ht="11.25">
      <c r="A376" s="81"/>
      <c r="B376" s="81"/>
      <c r="C376" s="81"/>
      <c r="D376" s="81"/>
      <c r="E376" s="81"/>
    </row>
    <row r="377" spans="1:5" ht="11.25">
      <c r="A377" s="81"/>
      <c r="B377" s="81"/>
      <c r="C377" s="81"/>
      <c r="D377" s="81"/>
      <c r="E377" s="81"/>
    </row>
    <row r="378" spans="1:5" ht="11.25">
      <c r="A378" s="81"/>
      <c r="B378" s="81"/>
      <c r="C378" s="81"/>
      <c r="D378" s="81"/>
      <c r="E378" s="81"/>
    </row>
    <row r="379" spans="1:5" ht="11.25">
      <c r="A379" s="81"/>
      <c r="B379" s="81"/>
      <c r="C379" s="81"/>
      <c r="D379" s="81"/>
      <c r="E379" s="81"/>
    </row>
    <row r="380" spans="1:5" ht="11.25">
      <c r="A380" s="81"/>
      <c r="B380" s="81"/>
      <c r="C380" s="81"/>
      <c r="D380" s="81"/>
      <c r="E380" s="81"/>
    </row>
    <row r="381" spans="1:5" ht="11.25">
      <c r="A381" s="81"/>
      <c r="B381" s="81"/>
      <c r="C381" s="81"/>
      <c r="D381" s="81"/>
      <c r="E381" s="81"/>
    </row>
    <row r="382" spans="1:5" ht="11.25">
      <c r="A382" s="81"/>
      <c r="B382" s="81"/>
      <c r="C382" s="81"/>
      <c r="D382" s="81"/>
      <c r="E382" s="81"/>
    </row>
    <row r="383" spans="1:5" ht="11.25">
      <c r="A383" s="81"/>
      <c r="B383" s="81"/>
      <c r="C383" s="81"/>
      <c r="D383" s="81"/>
      <c r="E383" s="81"/>
    </row>
    <row r="384" spans="1:5" ht="11.25">
      <c r="A384" s="81"/>
      <c r="B384" s="81"/>
      <c r="C384" s="81"/>
      <c r="D384" s="81"/>
      <c r="E384" s="81"/>
    </row>
    <row r="385" spans="1:5" ht="11.25">
      <c r="A385" s="81"/>
      <c r="B385" s="81"/>
      <c r="C385" s="81"/>
      <c r="D385" s="81"/>
      <c r="E385" s="81"/>
    </row>
    <row r="386" spans="1:5" ht="11.25">
      <c r="A386" s="81"/>
      <c r="B386" s="81"/>
      <c r="C386" s="81"/>
      <c r="D386" s="81"/>
      <c r="E386" s="81"/>
    </row>
    <row r="387" spans="1:5" ht="11.25">
      <c r="A387" s="81"/>
      <c r="B387" s="81"/>
      <c r="C387" s="81"/>
      <c r="D387" s="81"/>
      <c r="E387" s="81"/>
    </row>
    <row r="388" spans="1:5" ht="11.25">
      <c r="A388" s="81"/>
      <c r="B388" s="81"/>
      <c r="C388" s="81"/>
      <c r="D388" s="81"/>
      <c r="E388" s="81"/>
    </row>
    <row r="389" spans="1:5" ht="11.25">
      <c r="A389" s="81"/>
      <c r="B389" s="81"/>
      <c r="C389" s="81"/>
      <c r="D389" s="81"/>
      <c r="E389" s="81"/>
    </row>
    <row r="390" spans="1:5" ht="11.25">
      <c r="A390" s="81"/>
      <c r="B390" s="81"/>
      <c r="C390" s="81"/>
      <c r="D390" s="81"/>
      <c r="E390" s="81"/>
    </row>
    <row r="391" spans="1:5" ht="11.25">
      <c r="A391" s="81"/>
      <c r="B391" s="81"/>
      <c r="C391" s="81"/>
      <c r="D391" s="81"/>
      <c r="E391" s="81"/>
    </row>
    <row r="392" spans="1:5" ht="11.25">
      <c r="A392" s="81"/>
      <c r="B392" s="81"/>
      <c r="C392" s="81"/>
      <c r="D392" s="81"/>
      <c r="E392" s="81"/>
    </row>
    <row r="393" spans="1:5" ht="11.25">
      <c r="A393" s="81"/>
      <c r="B393" s="81"/>
      <c r="C393" s="81"/>
      <c r="D393" s="81"/>
      <c r="E393" s="81"/>
    </row>
    <row r="394" spans="1:5" ht="11.25">
      <c r="A394" s="81"/>
      <c r="B394" s="81"/>
      <c r="C394" s="81"/>
      <c r="D394" s="81"/>
      <c r="E394" s="81"/>
    </row>
    <row r="395" spans="1:5" ht="11.25">
      <c r="A395" s="81"/>
      <c r="B395" s="81"/>
      <c r="C395" s="81"/>
      <c r="D395" s="81"/>
      <c r="E395" s="81"/>
    </row>
    <row r="396" spans="1:5" ht="11.25">
      <c r="A396" s="81"/>
      <c r="B396" s="81"/>
      <c r="C396" s="81"/>
      <c r="D396" s="81"/>
      <c r="E396" s="81"/>
    </row>
    <row r="397" spans="1:5" ht="11.25">
      <c r="A397" s="81"/>
      <c r="B397" s="81"/>
      <c r="C397" s="81"/>
      <c r="D397" s="81"/>
      <c r="E397" s="81"/>
    </row>
    <row r="398" spans="1:5" ht="11.25">
      <c r="A398" s="81"/>
      <c r="B398" s="81"/>
      <c r="C398" s="81"/>
      <c r="D398" s="81"/>
      <c r="E398" s="81"/>
    </row>
    <row r="399" spans="1:5" ht="11.25">
      <c r="A399" s="81"/>
      <c r="B399" s="81"/>
      <c r="C399" s="81"/>
      <c r="D399" s="81"/>
      <c r="E399" s="81"/>
    </row>
    <row r="400" spans="1:5" ht="11.25">
      <c r="A400" s="81"/>
      <c r="B400" s="81"/>
      <c r="C400" s="81"/>
      <c r="D400" s="81"/>
      <c r="E400" s="81"/>
    </row>
    <row r="401" spans="1:5" ht="11.25">
      <c r="A401" s="81"/>
      <c r="B401" s="81"/>
      <c r="C401" s="81"/>
      <c r="D401" s="81"/>
      <c r="E401" s="81"/>
    </row>
    <row r="402" spans="1:5" ht="11.25">
      <c r="A402" s="81"/>
      <c r="B402" s="81"/>
      <c r="C402" s="81"/>
      <c r="D402" s="81"/>
      <c r="E402" s="81"/>
    </row>
    <row r="403" spans="1:5" ht="11.25">
      <c r="A403" s="81"/>
      <c r="B403" s="81"/>
      <c r="C403" s="81"/>
      <c r="D403" s="81"/>
      <c r="E403" s="81"/>
    </row>
    <row r="404" spans="1:5" ht="11.25">
      <c r="A404" s="81"/>
      <c r="B404" s="81"/>
      <c r="C404" s="81"/>
      <c r="D404" s="81"/>
      <c r="E404" s="81"/>
    </row>
    <row r="405" spans="1:5" ht="11.25">
      <c r="A405" s="81"/>
      <c r="B405" s="81"/>
      <c r="C405" s="81"/>
      <c r="D405" s="81"/>
      <c r="E405" s="81"/>
    </row>
    <row r="406" spans="1:5" ht="11.25">
      <c r="A406" s="81"/>
      <c r="B406" s="81"/>
      <c r="C406" s="81"/>
      <c r="D406" s="81"/>
      <c r="E406" s="81"/>
    </row>
    <row r="407" spans="1:5" ht="11.25">
      <c r="A407" s="81"/>
      <c r="B407" s="81"/>
      <c r="C407" s="81"/>
      <c r="D407" s="81"/>
      <c r="E407" s="81"/>
    </row>
    <row r="408" spans="1:5" ht="11.25">
      <c r="A408" s="81"/>
      <c r="B408" s="81"/>
      <c r="C408" s="81"/>
      <c r="D408" s="81"/>
      <c r="E408" s="81"/>
    </row>
    <row r="409" spans="1:5" ht="11.25">
      <c r="A409" s="81"/>
      <c r="B409" s="81"/>
      <c r="C409" s="81"/>
      <c r="D409" s="81"/>
      <c r="E409" s="81"/>
    </row>
    <row r="410" spans="1:5" ht="11.25">
      <c r="A410" s="81"/>
      <c r="B410" s="81"/>
      <c r="C410" s="81"/>
      <c r="D410" s="81"/>
      <c r="E410" s="81"/>
    </row>
    <row r="411" spans="1:5" ht="11.25">
      <c r="A411" s="81"/>
      <c r="B411" s="81"/>
      <c r="C411" s="81"/>
      <c r="D411" s="81"/>
      <c r="E411" s="81"/>
    </row>
    <row r="412" spans="1:5" ht="11.25">
      <c r="A412" s="81"/>
      <c r="B412" s="81"/>
      <c r="C412" s="81"/>
      <c r="D412" s="81"/>
      <c r="E412" s="81"/>
    </row>
    <row r="413" spans="1:5" ht="11.25">
      <c r="A413" s="81"/>
      <c r="B413" s="81"/>
      <c r="C413" s="81"/>
      <c r="D413" s="81"/>
      <c r="E413" s="81"/>
    </row>
    <row r="414" spans="1:5" ht="11.25">
      <c r="A414" s="81"/>
      <c r="B414" s="81"/>
      <c r="C414" s="81"/>
      <c r="D414" s="81"/>
      <c r="E414" s="81"/>
    </row>
    <row r="415" spans="1:5" ht="11.25">
      <c r="A415" s="81"/>
      <c r="B415" s="81"/>
      <c r="C415" s="81"/>
      <c r="D415" s="81"/>
      <c r="E415" s="81"/>
    </row>
    <row r="416" spans="1:5" ht="11.25">
      <c r="A416" s="81"/>
      <c r="B416" s="81"/>
      <c r="C416" s="81"/>
      <c r="D416" s="81"/>
      <c r="E416" s="81"/>
    </row>
    <row r="417" spans="1:5" ht="11.25">
      <c r="A417" s="81"/>
      <c r="B417" s="81"/>
      <c r="C417" s="81"/>
      <c r="D417" s="81"/>
      <c r="E417" s="81"/>
    </row>
    <row r="418" spans="1:5" ht="11.25">
      <c r="A418" s="81"/>
      <c r="B418" s="81"/>
      <c r="C418" s="81"/>
      <c r="D418" s="81"/>
      <c r="E418" s="81"/>
    </row>
    <row r="419" spans="1:5" ht="11.25">
      <c r="A419" s="81"/>
      <c r="B419" s="81"/>
      <c r="C419" s="81"/>
      <c r="D419" s="81"/>
      <c r="E419" s="81"/>
    </row>
    <row r="420" spans="1:5" ht="11.25">
      <c r="A420" s="81"/>
      <c r="B420" s="81"/>
      <c r="C420" s="81"/>
      <c r="D420" s="81"/>
      <c r="E420" s="81"/>
    </row>
    <row r="421" spans="1:5" ht="11.25">
      <c r="A421" s="81"/>
      <c r="B421" s="81"/>
      <c r="C421" s="81"/>
      <c r="D421" s="81"/>
      <c r="E421" s="81"/>
    </row>
    <row r="422" spans="1:5" ht="11.25">
      <c r="A422" s="81"/>
      <c r="B422" s="81"/>
      <c r="C422" s="81"/>
      <c r="D422" s="81"/>
      <c r="E422" s="81"/>
    </row>
    <row r="423" spans="1:5" ht="11.25">
      <c r="A423" s="81"/>
      <c r="B423" s="81"/>
      <c r="C423" s="81"/>
      <c r="D423" s="81"/>
      <c r="E423" s="81"/>
    </row>
    <row r="424" spans="1:5" ht="11.25">
      <c r="A424" s="81"/>
      <c r="B424" s="81"/>
      <c r="C424" s="81"/>
      <c r="D424" s="81"/>
      <c r="E424" s="81"/>
    </row>
    <row r="425" spans="1:5" ht="11.25">
      <c r="A425" s="81"/>
      <c r="B425" s="81"/>
      <c r="C425" s="81"/>
      <c r="D425" s="81"/>
      <c r="E425" s="81"/>
    </row>
    <row r="426" spans="1:5" ht="11.25">
      <c r="A426" s="81"/>
      <c r="B426" s="81"/>
      <c r="C426" s="81"/>
      <c r="D426" s="81"/>
      <c r="E426" s="81"/>
    </row>
    <row r="427" spans="1:5" ht="11.25">
      <c r="A427" s="81"/>
      <c r="B427" s="81"/>
      <c r="C427" s="81"/>
      <c r="D427" s="81"/>
      <c r="E427" s="81"/>
    </row>
    <row r="428" spans="1:5" ht="11.25">
      <c r="A428" s="81"/>
      <c r="B428" s="81"/>
      <c r="C428" s="81"/>
      <c r="D428" s="81"/>
      <c r="E428" s="81"/>
    </row>
    <row r="429" spans="1:5" ht="11.25">
      <c r="A429" s="81"/>
      <c r="B429" s="81"/>
      <c r="C429" s="81"/>
      <c r="D429" s="81"/>
      <c r="E429" s="81"/>
    </row>
    <row r="430" spans="1:5" ht="11.25">
      <c r="A430" s="81"/>
      <c r="B430" s="81"/>
      <c r="C430" s="81"/>
      <c r="D430" s="81"/>
      <c r="E430" s="81"/>
    </row>
    <row r="431" spans="1:5" ht="11.25">
      <c r="A431" s="81"/>
      <c r="B431" s="81"/>
      <c r="C431" s="81"/>
      <c r="D431" s="81"/>
      <c r="E431" s="81"/>
    </row>
    <row r="432" spans="1:5" ht="11.25">
      <c r="A432" s="81"/>
      <c r="B432" s="81"/>
      <c r="C432" s="81"/>
      <c r="D432" s="81"/>
      <c r="E432" s="81"/>
    </row>
    <row r="433" spans="1:5" ht="11.25">
      <c r="A433" s="81"/>
      <c r="B433" s="81"/>
      <c r="C433" s="81"/>
      <c r="D433" s="81"/>
      <c r="E433" s="81"/>
    </row>
    <row r="434" spans="1:5" ht="11.25">
      <c r="A434" s="81"/>
      <c r="B434" s="81"/>
      <c r="C434" s="81"/>
      <c r="D434" s="81"/>
      <c r="E434" s="81"/>
    </row>
    <row r="435" spans="1:5" ht="11.25">
      <c r="A435" s="81"/>
      <c r="B435" s="81"/>
      <c r="C435" s="81"/>
      <c r="D435" s="81"/>
      <c r="E435" s="81"/>
    </row>
    <row r="436" spans="1:5" ht="11.25">
      <c r="A436" s="81"/>
      <c r="B436" s="81"/>
      <c r="C436" s="81"/>
      <c r="D436" s="81"/>
      <c r="E436" s="81"/>
    </row>
    <row r="437" spans="1:5" ht="11.25">
      <c r="A437" s="81"/>
      <c r="B437" s="81"/>
      <c r="C437" s="81"/>
      <c r="D437" s="81"/>
      <c r="E437" s="81"/>
    </row>
    <row r="438" spans="1:5" ht="11.25">
      <c r="A438" s="81"/>
      <c r="B438" s="81"/>
      <c r="C438" s="81"/>
      <c r="D438" s="81"/>
      <c r="E438" s="81"/>
    </row>
    <row r="439" spans="1:5" ht="11.25">
      <c r="A439" s="81"/>
      <c r="B439" s="81"/>
      <c r="C439" s="81"/>
      <c r="D439" s="81"/>
      <c r="E439" s="81"/>
    </row>
    <row r="440" spans="1:5" ht="11.25">
      <c r="A440" s="81"/>
      <c r="B440" s="81"/>
      <c r="C440" s="81"/>
      <c r="D440" s="81"/>
      <c r="E440" s="81"/>
    </row>
    <row r="441" spans="1:5" ht="11.25">
      <c r="A441" s="81"/>
      <c r="B441" s="81"/>
      <c r="C441" s="81"/>
      <c r="D441" s="81"/>
      <c r="E441" s="81"/>
    </row>
    <row r="442" spans="1:5" ht="11.25">
      <c r="A442" s="81"/>
      <c r="B442" s="81"/>
      <c r="C442" s="81"/>
      <c r="D442" s="81"/>
      <c r="E442" s="81"/>
    </row>
    <row r="443" spans="1:5" ht="11.25">
      <c r="A443" s="81"/>
      <c r="B443" s="81"/>
      <c r="C443" s="81"/>
      <c r="D443" s="81"/>
      <c r="E443" s="81"/>
    </row>
    <row r="444" spans="1:5" ht="11.25">
      <c r="A444" s="81"/>
      <c r="B444" s="81"/>
      <c r="C444" s="81"/>
      <c r="D444" s="81"/>
      <c r="E444" s="81"/>
    </row>
    <row r="445" spans="1:5" ht="11.25">
      <c r="A445" s="81"/>
      <c r="B445" s="81"/>
      <c r="C445" s="81"/>
      <c r="D445" s="81"/>
      <c r="E445" s="81"/>
    </row>
    <row r="446" spans="1:5" ht="11.25">
      <c r="A446" s="81"/>
      <c r="B446" s="81"/>
      <c r="C446" s="81"/>
      <c r="D446" s="81"/>
      <c r="E446" s="81"/>
    </row>
    <row r="447" spans="1:5" ht="11.25">
      <c r="A447" s="81"/>
      <c r="B447" s="81"/>
      <c r="C447" s="81"/>
      <c r="D447" s="81"/>
      <c r="E447" s="81"/>
    </row>
    <row r="448" spans="1:5" ht="11.25">
      <c r="A448" s="81"/>
      <c r="B448" s="81"/>
      <c r="C448" s="81"/>
      <c r="D448" s="81"/>
      <c r="E448" s="81"/>
    </row>
    <row r="449" spans="1:5" ht="11.25">
      <c r="A449" s="81"/>
      <c r="B449" s="81"/>
      <c r="C449" s="81"/>
      <c r="D449" s="81"/>
      <c r="E449" s="81"/>
    </row>
    <row r="450" spans="1:5" ht="11.25">
      <c r="A450" s="81"/>
      <c r="B450" s="81"/>
      <c r="C450" s="81"/>
      <c r="D450" s="81"/>
      <c r="E450" s="81"/>
    </row>
    <row r="451" spans="1:5" ht="11.25">
      <c r="A451" s="81"/>
      <c r="B451" s="81"/>
      <c r="C451" s="81"/>
      <c r="D451" s="81"/>
      <c r="E451" s="81"/>
    </row>
    <row r="452" spans="1:5" ht="11.25">
      <c r="A452" s="81"/>
      <c r="B452" s="81"/>
      <c r="C452" s="81"/>
      <c r="D452" s="81"/>
      <c r="E452" s="81"/>
    </row>
    <row r="453" spans="1:5" ht="11.25">
      <c r="A453" s="81"/>
      <c r="B453" s="81"/>
      <c r="C453" s="81"/>
      <c r="D453" s="81"/>
      <c r="E453" s="81"/>
    </row>
    <row r="454" spans="1:5" ht="11.25">
      <c r="A454" s="81"/>
      <c r="B454" s="81"/>
      <c r="C454" s="81"/>
      <c r="D454" s="81"/>
      <c r="E454" s="81"/>
    </row>
    <row r="455" spans="1:5" ht="11.25">
      <c r="A455" s="81"/>
      <c r="B455" s="81"/>
      <c r="C455" s="81"/>
      <c r="D455" s="81"/>
      <c r="E455" s="81"/>
    </row>
    <row r="456" spans="1:5" ht="11.25">
      <c r="A456" s="81"/>
      <c r="B456" s="81"/>
      <c r="C456" s="81"/>
      <c r="D456" s="81"/>
      <c r="E456" s="81"/>
    </row>
    <row r="457" spans="1:5" ht="11.25">
      <c r="A457" s="81"/>
      <c r="B457" s="81"/>
      <c r="C457" s="81"/>
      <c r="D457" s="81"/>
      <c r="E457" s="81"/>
    </row>
    <row r="458" spans="1:5" ht="11.25">
      <c r="A458" s="81"/>
      <c r="B458" s="81"/>
      <c r="C458" s="81"/>
      <c r="D458" s="81"/>
      <c r="E458" s="81"/>
    </row>
    <row r="459" spans="1:5" ht="11.25">
      <c r="A459" s="81"/>
      <c r="B459" s="81"/>
      <c r="C459" s="81"/>
      <c r="D459" s="81"/>
      <c r="E459" s="81"/>
    </row>
    <row r="460" spans="1:5" ht="11.25">
      <c r="A460" s="81"/>
      <c r="B460" s="81"/>
      <c r="C460" s="81"/>
      <c r="D460" s="81"/>
      <c r="E460" s="81"/>
    </row>
    <row r="461" spans="1:5" ht="11.25">
      <c r="A461" s="81"/>
      <c r="B461" s="81"/>
      <c r="C461" s="81"/>
      <c r="D461" s="81"/>
      <c r="E461" s="81"/>
    </row>
    <row r="462" spans="1:5" ht="11.25">
      <c r="A462" s="81"/>
      <c r="B462" s="81"/>
      <c r="C462" s="81"/>
      <c r="D462" s="81"/>
      <c r="E462" s="81"/>
    </row>
    <row r="463" spans="1:5" ht="11.25">
      <c r="A463" s="81"/>
      <c r="B463" s="81"/>
      <c r="C463" s="81"/>
      <c r="D463" s="81"/>
      <c r="E463" s="81"/>
    </row>
    <row r="464" spans="1:5" ht="11.25">
      <c r="A464" s="81"/>
      <c r="B464" s="81"/>
      <c r="C464" s="81"/>
      <c r="D464" s="81"/>
      <c r="E464" s="81"/>
    </row>
    <row r="465" spans="1:5" ht="11.25">
      <c r="A465" s="81"/>
      <c r="B465" s="81"/>
      <c r="C465" s="81"/>
      <c r="D465" s="81"/>
      <c r="E465" s="81"/>
    </row>
    <row r="466" spans="1:5" ht="11.25">
      <c r="A466" s="81"/>
      <c r="B466" s="81"/>
      <c r="C466" s="81"/>
      <c r="D466" s="81"/>
      <c r="E466" s="81"/>
    </row>
    <row r="467" spans="1:5" ht="11.25">
      <c r="A467" s="81"/>
      <c r="B467" s="81"/>
      <c r="C467" s="81"/>
      <c r="D467" s="81"/>
      <c r="E467" s="81"/>
    </row>
    <row r="468" spans="1:5" ht="11.25">
      <c r="A468" s="81"/>
      <c r="B468" s="81"/>
      <c r="C468" s="81"/>
      <c r="D468" s="81"/>
      <c r="E468" s="81"/>
    </row>
    <row r="469" spans="1:5" ht="11.25">
      <c r="A469" s="81"/>
      <c r="B469" s="81"/>
      <c r="C469" s="81"/>
      <c r="D469" s="81"/>
      <c r="E469" s="81"/>
    </row>
    <row r="470" spans="1:5" ht="11.25">
      <c r="A470" s="81"/>
      <c r="B470" s="81"/>
      <c r="C470" s="81"/>
      <c r="D470" s="81"/>
      <c r="E470" s="81"/>
    </row>
    <row r="471" spans="1:5" ht="11.25">
      <c r="A471" s="81"/>
      <c r="B471" s="81"/>
      <c r="C471" s="81"/>
      <c r="D471" s="81"/>
      <c r="E471" s="81"/>
    </row>
    <row r="472" spans="1:5" ht="11.25">
      <c r="A472" s="81"/>
      <c r="B472" s="81"/>
      <c r="C472" s="81"/>
      <c r="D472" s="81"/>
      <c r="E472" s="81"/>
    </row>
    <row r="473" spans="1:5" ht="11.25">
      <c r="A473" s="81"/>
      <c r="B473" s="81"/>
      <c r="C473" s="81"/>
      <c r="D473" s="81"/>
      <c r="E473" s="81"/>
    </row>
    <row r="474" spans="1:5" ht="11.25">
      <c r="A474" s="81"/>
      <c r="B474" s="81"/>
      <c r="C474" s="81"/>
      <c r="D474" s="81"/>
      <c r="E474" s="81"/>
    </row>
    <row r="475" spans="1:5" ht="11.25">
      <c r="A475" s="81"/>
      <c r="B475" s="81"/>
      <c r="C475" s="81"/>
      <c r="D475" s="81"/>
      <c r="E475" s="81"/>
    </row>
    <row r="476" spans="1:5" ht="11.25">
      <c r="A476" s="81"/>
      <c r="B476" s="81"/>
      <c r="C476" s="81"/>
      <c r="D476" s="81"/>
      <c r="E476" s="81"/>
    </row>
    <row r="477" spans="1:5" ht="11.25">
      <c r="A477" s="81"/>
      <c r="B477" s="81"/>
      <c r="C477" s="81"/>
      <c r="D477" s="81"/>
      <c r="E477" s="81"/>
    </row>
    <row r="478" spans="1:5" ht="11.25">
      <c r="A478" s="81"/>
      <c r="B478" s="81"/>
      <c r="C478" s="81"/>
      <c r="D478" s="81"/>
      <c r="E478" s="81"/>
    </row>
    <row r="479" spans="1:5" ht="11.25">
      <c r="A479" s="81"/>
      <c r="B479" s="81"/>
      <c r="C479" s="81"/>
      <c r="D479" s="81"/>
      <c r="E479" s="81"/>
    </row>
    <row r="480" spans="1:5" ht="11.25">
      <c r="A480" s="81"/>
      <c r="B480" s="81"/>
      <c r="C480" s="81"/>
      <c r="D480" s="81"/>
      <c r="E480" s="81"/>
    </row>
    <row r="481" spans="1:5" ht="11.25">
      <c r="A481" s="81"/>
      <c r="B481" s="81"/>
      <c r="C481" s="81"/>
      <c r="D481" s="81"/>
      <c r="E481" s="81"/>
    </row>
    <row r="482" spans="1:5" ht="11.25">
      <c r="A482" s="81"/>
      <c r="B482" s="81"/>
      <c r="C482" s="81"/>
      <c r="D482" s="81"/>
      <c r="E482" s="81"/>
    </row>
    <row r="483" spans="1:5" ht="11.25">
      <c r="A483" s="81"/>
      <c r="B483" s="81"/>
      <c r="C483" s="81"/>
      <c r="D483" s="81"/>
      <c r="E483" s="81"/>
    </row>
    <row r="484" spans="1:5" ht="11.25">
      <c r="A484" s="81"/>
      <c r="B484" s="81"/>
      <c r="C484" s="81"/>
      <c r="D484" s="81"/>
      <c r="E484" s="81"/>
    </row>
    <row r="485" spans="1:5" ht="11.25">
      <c r="A485" s="81"/>
      <c r="B485" s="81"/>
      <c r="C485" s="81"/>
      <c r="D485" s="81"/>
      <c r="E485" s="81"/>
    </row>
    <row r="486" spans="1:5" ht="11.25">
      <c r="A486" s="81"/>
      <c r="B486" s="81"/>
      <c r="C486" s="81"/>
      <c r="D486" s="81"/>
      <c r="E486" s="81"/>
    </row>
    <row r="487" spans="1:5" ht="11.25">
      <c r="A487" s="81"/>
      <c r="B487" s="81"/>
      <c r="C487" s="81"/>
      <c r="D487" s="81"/>
      <c r="E487" s="81"/>
    </row>
    <row r="488" spans="1:5" ht="11.25">
      <c r="A488" s="81"/>
      <c r="B488" s="81"/>
      <c r="C488" s="81"/>
      <c r="D488" s="81"/>
      <c r="E488" s="81"/>
    </row>
    <row r="489" spans="1:5" ht="11.25">
      <c r="A489" s="81"/>
      <c r="B489" s="81"/>
      <c r="C489" s="81"/>
      <c r="D489" s="81"/>
      <c r="E489" s="81"/>
    </row>
    <row r="490" spans="1:5" ht="11.25">
      <c r="A490" s="81"/>
      <c r="B490" s="81"/>
      <c r="C490" s="81"/>
      <c r="D490" s="81"/>
      <c r="E490" s="81"/>
    </row>
    <row r="491" spans="1:5" ht="11.25">
      <c r="A491" s="81"/>
      <c r="B491" s="81"/>
      <c r="C491" s="81"/>
      <c r="D491" s="81"/>
      <c r="E491" s="81"/>
    </row>
    <row r="492" spans="1:5" ht="11.25">
      <c r="A492" s="81"/>
      <c r="B492" s="81"/>
      <c r="C492" s="81"/>
      <c r="D492" s="81"/>
      <c r="E492" s="81"/>
    </row>
    <row r="493" spans="1:5" ht="11.25">
      <c r="A493" s="81"/>
      <c r="B493" s="81"/>
      <c r="C493" s="81"/>
      <c r="D493" s="81"/>
      <c r="E493" s="81"/>
    </row>
    <row r="494" spans="1:5" ht="11.25">
      <c r="A494" s="81"/>
      <c r="B494" s="81"/>
      <c r="C494" s="81"/>
      <c r="D494" s="81"/>
      <c r="E494" s="81"/>
    </row>
    <row r="495" spans="1:5" ht="11.25">
      <c r="A495" s="81"/>
      <c r="B495" s="81"/>
      <c r="C495" s="81"/>
      <c r="D495" s="81"/>
      <c r="E495" s="81"/>
    </row>
    <row r="496" spans="1:5" ht="11.25">
      <c r="A496" s="81"/>
      <c r="B496" s="81"/>
      <c r="C496" s="81"/>
      <c r="D496" s="81"/>
      <c r="E496" s="81"/>
    </row>
    <row r="497" spans="1:5" ht="11.25">
      <c r="A497" s="81"/>
      <c r="B497" s="81"/>
      <c r="C497" s="81"/>
      <c r="D497" s="81"/>
      <c r="E497" s="81"/>
    </row>
    <row r="498" spans="1:5" ht="11.25">
      <c r="A498" s="81"/>
      <c r="B498" s="81"/>
      <c r="C498" s="81"/>
      <c r="D498" s="81"/>
      <c r="E498" s="81"/>
    </row>
    <row r="499" spans="1:5" ht="11.25">
      <c r="A499" s="81"/>
      <c r="B499" s="81"/>
      <c r="C499" s="81"/>
      <c r="D499" s="81"/>
      <c r="E499" s="81"/>
    </row>
    <row r="500" spans="1:5" ht="11.25">
      <c r="A500" s="81"/>
      <c r="B500" s="81"/>
      <c r="C500" s="81"/>
      <c r="D500" s="81"/>
      <c r="E500" s="81"/>
    </row>
    <row r="501" spans="1:5" ht="11.25">
      <c r="A501" s="81"/>
      <c r="B501" s="81"/>
      <c r="C501" s="81"/>
      <c r="D501" s="81"/>
      <c r="E501" s="81"/>
    </row>
    <row r="502" spans="1:5" ht="11.25">
      <c r="A502" s="81"/>
      <c r="B502" s="81"/>
      <c r="C502" s="81"/>
      <c r="D502" s="81"/>
      <c r="E502" s="81"/>
    </row>
    <row r="503" spans="1:5" ht="11.25">
      <c r="A503" s="81"/>
      <c r="B503" s="81"/>
      <c r="C503" s="81"/>
      <c r="D503" s="81"/>
      <c r="E503" s="81"/>
    </row>
    <row r="504" spans="1:5" ht="11.25">
      <c r="A504" s="81"/>
      <c r="B504" s="81"/>
      <c r="C504" s="81"/>
      <c r="D504" s="81"/>
      <c r="E504" s="81"/>
    </row>
    <row r="505" spans="1:5" ht="11.25">
      <c r="A505" s="81"/>
      <c r="B505" s="81"/>
      <c r="C505" s="81"/>
      <c r="D505" s="81"/>
      <c r="E505" s="81"/>
    </row>
    <row r="506" spans="1:5" ht="11.25">
      <c r="A506" s="81"/>
      <c r="B506" s="81"/>
      <c r="C506" s="81"/>
      <c r="D506" s="81"/>
      <c r="E506" s="81"/>
    </row>
    <row r="507" spans="1:5" ht="11.25">
      <c r="A507" s="81"/>
      <c r="B507" s="81"/>
      <c r="C507" s="81"/>
      <c r="D507" s="81"/>
      <c r="E507" s="81"/>
    </row>
    <row r="508" spans="1:5" ht="11.25">
      <c r="A508" s="81"/>
      <c r="B508" s="81"/>
      <c r="C508" s="81"/>
      <c r="D508" s="81"/>
      <c r="E508" s="81"/>
    </row>
    <row r="509" spans="1:5" ht="11.25">
      <c r="A509" s="81"/>
      <c r="B509" s="81"/>
      <c r="C509" s="81"/>
      <c r="D509" s="81"/>
      <c r="E509" s="81"/>
    </row>
    <row r="510" spans="1:5" ht="11.25">
      <c r="A510" s="81"/>
      <c r="B510" s="81"/>
      <c r="C510" s="81"/>
      <c r="D510" s="81"/>
      <c r="E510" s="81"/>
    </row>
    <row r="511" spans="1:5" ht="11.25">
      <c r="A511" s="81"/>
      <c r="B511" s="81"/>
      <c r="C511" s="81"/>
      <c r="D511" s="81"/>
      <c r="E511" s="81"/>
    </row>
    <row r="512" spans="1:5" ht="11.25">
      <c r="A512" s="81"/>
      <c r="B512" s="81"/>
      <c r="C512" s="81"/>
      <c r="D512" s="81"/>
      <c r="E512" s="81"/>
    </row>
    <row r="513" spans="1:5" ht="11.25">
      <c r="A513" s="81"/>
      <c r="B513" s="81"/>
      <c r="C513" s="81"/>
      <c r="D513" s="81"/>
      <c r="E513" s="81"/>
    </row>
    <row r="514" spans="1:5" ht="11.25">
      <c r="A514" s="81"/>
      <c r="B514" s="81"/>
      <c r="C514" s="81"/>
      <c r="D514" s="81"/>
      <c r="E514" s="81"/>
    </row>
    <row r="515" spans="1:5" ht="11.25">
      <c r="A515" s="81"/>
      <c r="B515" s="81"/>
      <c r="C515" s="81"/>
      <c r="D515" s="81"/>
      <c r="E515" s="81"/>
    </row>
    <row r="516" spans="1:5" ht="11.25">
      <c r="A516" s="81"/>
      <c r="B516" s="81"/>
      <c r="C516" s="81"/>
      <c r="D516" s="81"/>
      <c r="E516" s="81"/>
    </row>
    <row r="517" spans="1:5" ht="11.25">
      <c r="A517" s="81"/>
      <c r="B517" s="81"/>
      <c r="C517" s="81"/>
      <c r="D517" s="81"/>
      <c r="E517" s="81"/>
    </row>
    <row r="518" spans="1:5" ht="11.25">
      <c r="A518" s="81"/>
      <c r="B518" s="81"/>
      <c r="C518" s="81"/>
      <c r="D518" s="81"/>
      <c r="E518" s="81"/>
    </row>
    <row r="519" spans="1:5" ht="11.25">
      <c r="A519" s="81"/>
      <c r="B519" s="81"/>
      <c r="C519" s="81"/>
      <c r="D519" s="81"/>
      <c r="E519" s="81"/>
    </row>
    <row r="520" spans="1:5" ht="11.25">
      <c r="A520" s="81"/>
      <c r="B520" s="81"/>
      <c r="C520" s="81"/>
      <c r="D520" s="81"/>
      <c r="E520" s="81"/>
    </row>
    <row r="521" spans="1:5" ht="11.25">
      <c r="A521" s="81"/>
      <c r="B521" s="81"/>
      <c r="C521" s="81"/>
      <c r="D521" s="81"/>
      <c r="E521" s="81"/>
    </row>
    <row r="522" spans="1:5" ht="11.25">
      <c r="A522" s="81"/>
      <c r="B522" s="81"/>
      <c r="C522" s="81"/>
      <c r="D522" s="81"/>
      <c r="E522" s="81"/>
    </row>
    <row r="523" spans="1:5" ht="11.25">
      <c r="A523" s="81"/>
      <c r="B523" s="81"/>
      <c r="C523" s="81"/>
      <c r="D523" s="81"/>
      <c r="E523" s="81"/>
    </row>
    <row r="524" spans="1:5" ht="11.25">
      <c r="A524" s="81"/>
      <c r="B524" s="81"/>
      <c r="C524" s="81"/>
      <c r="D524" s="81"/>
      <c r="E524" s="81"/>
    </row>
    <row r="525" spans="1:5" ht="11.25">
      <c r="A525" s="81"/>
      <c r="B525" s="81"/>
      <c r="C525" s="81"/>
      <c r="D525" s="81"/>
      <c r="E525" s="81"/>
    </row>
    <row r="526" spans="1:5" ht="11.25">
      <c r="A526" s="81"/>
      <c r="B526" s="81"/>
      <c r="C526" s="81"/>
      <c r="D526" s="81"/>
      <c r="E526" s="81"/>
    </row>
    <row r="527" spans="1:5" ht="11.25">
      <c r="A527" s="81"/>
      <c r="B527" s="81"/>
      <c r="C527" s="81"/>
      <c r="D527" s="81"/>
      <c r="E527" s="81"/>
    </row>
    <row r="528" spans="1:5" ht="11.25">
      <c r="A528" s="81"/>
      <c r="B528" s="81"/>
      <c r="C528" s="81"/>
      <c r="D528" s="81"/>
      <c r="E528" s="81"/>
    </row>
    <row r="529" spans="1:5" ht="11.25">
      <c r="A529" s="81"/>
      <c r="B529" s="81"/>
      <c r="C529" s="81"/>
      <c r="D529" s="81"/>
      <c r="E529" s="81"/>
    </row>
    <row r="530" spans="1:5" ht="11.25">
      <c r="A530" s="81"/>
      <c r="B530" s="81"/>
      <c r="C530" s="81"/>
      <c r="D530" s="81"/>
      <c r="E530" s="81"/>
    </row>
    <row r="531" spans="1:5" ht="11.25">
      <c r="A531" s="81"/>
      <c r="B531" s="81"/>
      <c r="C531" s="81"/>
      <c r="D531" s="81"/>
      <c r="E531" s="81"/>
    </row>
    <row r="532" spans="1:5" ht="11.25">
      <c r="A532" s="81"/>
      <c r="B532" s="81"/>
      <c r="C532" s="81"/>
      <c r="D532" s="81"/>
      <c r="E532" s="81"/>
    </row>
    <row r="533" spans="1:5" ht="11.25">
      <c r="A533" s="81"/>
      <c r="B533" s="81"/>
      <c r="C533" s="81"/>
      <c r="D533" s="81"/>
      <c r="E533" s="81"/>
    </row>
    <row r="534" spans="1:5" ht="11.25">
      <c r="A534" s="81"/>
      <c r="B534" s="81"/>
      <c r="C534" s="81"/>
      <c r="D534" s="81"/>
      <c r="E534" s="81"/>
    </row>
    <row r="535" spans="1:5" ht="11.25">
      <c r="A535" s="81"/>
      <c r="B535" s="81"/>
      <c r="C535" s="81"/>
      <c r="D535" s="81"/>
      <c r="E535" s="81"/>
    </row>
    <row r="536" spans="1:5" ht="11.25">
      <c r="A536" s="81"/>
      <c r="B536" s="81"/>
      <c r="C536" s="81"/>
      <c r="D536" s="81"/>
      <c r="E536" s="81"/>
    </row>
    <row r="537" spans="1:5" ht="11.25">
      <c r="A537" s="81"/>
      <c r="B537" s="81"/>
      <c r="C537" s="81"/>
      <c r="D537" s="81"/>
      <c r="E537" s="81"/>
    </row>
    <row r="538" spans="1:5" ht="11.25">
      <c r="A538" s="81"/>
      <c r="B538" s="81"/>
      <c r="C538" s="81"/>
      <c r="D538" s="81"/>
      <c r="E538" s="81"/>
    </row>
    <row r="539" spans="1:5" ht="11.25">
      <c r="A539" s="81"/>
      <c r="B539" s="81"/>
      <c r="C539" s="81"/>
      <c r="D539" s="81"/>
      <c r="E539" s="81"/>
    </row>
    <row r="540" spans="1:5" ht="11.25">
      <c r="A540" s="81"/>
      <c r="B540" s="81"/>
      <c r="C540" s="81"/>
      <c r="D540" s="81"/>
      <c r="E540" s="81"/>
    </row>
    <row r="541" spans="1:5" ht="11.25">
      <c r="A541" s="81"/>
      <c r="B541" s="81"/>
      <c r="C541" s="81"/>
      <c r="D541" s="81"/>
      <c r="E541" s="81"/>
    </row>
    <row r="542" spans="1:5" ht="11.25">
      <c r="A542" s="81"/>
      <c r="B542" s="81"/>
      <c r="C542" s="81"/>
      <c r="D542" s="81"/>
      <c r="E542" s="81"/>
    </row>
    <row r="543" spans="1:5" ht="11.25">
      <c r="A543" s="81"/>
      <c r="B543" s="81"/>
      <c r="C543" s="81"/>
      <c r="D543" s="81"/>
      <c r="E543" s="81"/>
    </row>
    <row r="544" spans="1:5" ht="11.25">
      <c r="A544" s="81"/>
      <c r="B544" s="81"/>
      <c r="C544" s="81"/>
      <c r="D544" s="81"/>
      <c r="E544" s="81"/>
    </row>
    <row r="545" spans="1:5" ht="11.25">
      <c r="A545" s="81"/>
      <c r="B545" s="81"/>
      <c r="C545" s="81"/>
      <c r="D545" s="81"/>
      <c r="E545" s="81"/>
    </row>
    <row r="546" spans="1:5" ht="11.25">
      <c r="A546" s="81"/>
      <c r="B546" s="81"/>
      <c r="C546" s="81"/>
      <c r="D546" s="81"/>
      <c r="E546" s="81"/>
    </row>
    <row r="547" spans="1:5" ht="11.25">
      <c r="A547" s="81"/>
      <c r="B547" s="81"/>
      <c r="C547" s="81"/>
      <c r="D547" s="81"/>
      <c r="E547" s="81"/>
    </row>
    <row r="548" spans="1:5" ht="11.25">
      <c r="A548" s="81"/>
      <c r="B548" s="81"/>
      <c r="C548" s="81"/>
      <c r="D548" s="81"/>
      <c r="E548" s="81"/>
    </row>
    <row r="549" spans="1:5" ht="11.25">
      <c r="A549" s="81"/>
      <c r="B549" s="81"/>
      <c r="C549" s="81"/>
      <c r="D549" s="81"/>
      <c r="E549" s="81"/>
    </row>
    <row r="550" spans="1:5" ht="11.25">
      <c r="A550" s="81"/>
      <c r="B550" s="81"/>
      <c r="C550" s="81"/>
      <c r="D550" s="81"/>
      <c r="E550" s="81"/>
    </row>
    <row r="551" spans="1:5" ht="11.25">
      <c r="A551" s="81"/>
      <c r="B551" s="81"/>
      <c r="C551" s="81"/>
      <c r="D551" s="81"/>
      <c r="E551" s="81"/>
    </row>
    <row r="552" spans="1:5" ht="11.25">
      <c r="A552" s="81"/>
      <c r="B552" s="81"/>
      <c r="C552" s="81"/>
      <c r="D552" s="81"/>
      <c r="E552" s="81"/>
    </row>
    <row r="553" spans="1:5" ht="11.25">
      <c r="A553" s="81"/>
      <c r="B553" s="81"/>
      <c r="C553" s="81"/>
      <c r="D553" s="81"/>
      <c r="E553" s="81"/>
    </row>
    <row r="554" spans="1:5" ht="11.25">
      <c r="A554" s="81"/>
      <c r="B554" s="81"/>
      <c r="C554" s="81"/>
      <c r="D554" s="81"/>
      <c r="E554" s="81"/>
    </row>
    <row r="555" spans="1:5" ht="11.25">
      <c r="A555" s="81"/>
      <c r="B555" s="81"/>
      <c r="C555" s="81"/>
      <c r="D555" s="81"/>
      <c r="E555" s="81"/>
    </row>
    <row r="556" spans="1:5" ht="11.25">
      <c r="A556" s="81"/>
      <c r="B556" s="81"/>
      <c r="C556" s="81"/>
      <c r="D556" s="81"/>
      <c r="E556" s="81"/>
    </row>
    <row r="557" spans="1:5" ht="11.25">
      <c r="A557" s="81"/>
      <c r="B557" s="81"/>
      <c r="C557" s="81"/>
      <c r="D557" s="81"/>
      <c r="E557" s="81"/>
    </row>
    <row r="558" spans="1:5" ht="11.25">
      <c r="A558" s="81"/>
      <c r="B558" s="81"/>
      <c r="C558" s="81"/>
      <c r="D558" s="81"/>
      <c r="E558" s="81"/>
    </row>
    <row r="559" spans="1:5" ht="11.25">
      <c r="A559" s="81"/>
      <c r="B559" s="81"/>
      <c r="C559" s="81"/>
      <c r="D559" s="81"/>
      <c r="E559" s="81"/>
    </row>
    <row r="560" spans="1:5" ht="11.25">
      <c r="A560" s="81"/>
      <c r="B560" s="81"/>
      <c r="C560" s="81"/>
      <c r="D560" s="81"/>
      <c r="E560" s="81"/>
    </row>
    <row r="561" spans="1:5" ht="11.25">
      <c r="A561" s="81"/>
      <c r="B561" s="81"/>
      <c r="C561" s="81"/>
      <c r="D561" s="81"/>
      <c r="E561" s="81"/>
    </row>
    <row r="562" spans="1:5" ht="11.25">
      <c r="A562" s="81"/>
      <c r="B562" s="81"/>
      <c r="C562" s="81"/>
      <c r="D562" s="81"/>
      <c r="E562" s="81"/>
    </row>
    <row r="563" spans="1:5" ht="11.25">
      <c r="A563" s="81"/>
      <c r="B563" s="81"/>
      <c r="C563" s="81"/>
      <c r="D563" s="81"/>
      <c r="E563" s="81"/>
    </row>
    <row r="564" spans="1:5" ht="11.25">
      <c r="A564" s="81"/>
      <c r="B564" s="81"/>
      <c r="C564" s="81"/>
      <c r="D564" s="81"/>
      <c r="E564" s="81"/>
    </row>
    <row r="565" spans="1:5" ht="11.25">
      <c r="A565" s="81"/>
      <c r="B565" s="81"/>
      <c r="C565" s="81"/>
      <c r="D565" s="81"/>
      <c r="E565" s="81"/>
    </row>
    <row r="566" spans="1:5" ht="11.25">
      <c r="A566" s="81"/>
      <c r="B566" s="81"/>
      <c r="C566" s="81"/>
      <c r="D566" s="81"/>
      <c r="E566" s="81"/>
    </row>
    <row r="567" spans="1:5" ht="11.25">
      <c r="A567" s="81"/>
      <c r="B567" s="81"/>
      <c r="C567" s="81"/>
      <c r="D567" s="81"/>
      <c r="E567" s="81"/>
    </row>
    <row r="568" spans="1:5" ht="11.25">
      <c r="A568" s="81"/>
      <c r="B568" s="81"/>
      <c r="C568" s="81"/>
      <c r="D568" s="81"/>
      <c r="E568" s="81"/>
    </row>
    <row r="569" spans="1:5" ht="11.25">
      <c r="A569" s="81"/>
      <c r="B569" s="81"/>
      <c r="C569" s="81"/>
      <c r="D569" s="81"/>
      <c r="E569" s="81"/>
    </row>
    <row r="570" spans="1:5" ht="11.25">
      <c r="A570" s="81"/>
      <c r="B570" s="81"/>
      <c r="C570" s="81"/>
      <c r="D570" s="81"/>
      <c r="E570" s="81"/>
    </row>
    <row r="571" spans="1:5" ht="11.25">
      <c r="A571" s="81"/>
      <c r="B571" s="81"/>
      <c r="C571" s="81"/>
      <c r="D571" s="81"/>
      <c r="E571" s="81"/>
    </row>
    <row r="572" spans="1:5" ht="11.25">
      <c r="A572" s="81"/>
      <c r="B572" s="81"/>
      <c r="C572" s="81"/>
      <c r="D572" s="81"/>
      <c r="E572" s="81"/>
    </row>
    <row r="573" spans="1:5" ht="11.25">
      <c r="A573" s="81"/>
      <c r="B573" s="81"/>
      <c r="C573" s="81"/>
      <c r="D573" s="81"/>
      <c r="E573" s="81"/>
    </row>
    <row r="574" spans="1:5" ht="11.25">
      <c r="A574" s="81"/>
      <c r="B574" s="81"/>
      <c r="C574" s="81"/>
      <c r="D574" s="81"/>
      <c r="E574" s="81"/>
    </row>
    <row r="575" spans="1:5" ht="11.25">
      <c r="A575" s="81"/>
      <c r="B575" s="81"/>
      <c r="C575" s="81"/>
      <c r="D575" s="81"/>
      <c r="E575" s="81"/>
    </row>
    <row r="576" spans="1:5" ht="11.25">
      <c r="A576" s="81"/>
      <c r="B576" s="81"/>
      <c r="C576" s="81"/>
      <c r="D576" s="81"/>
      <c r="E576" s="81"/>
    </row>
    <row r="577" spans="1:5" ht="11.25">
      <c r="A577" s="81"/>
      <c r="B577" s="81"/>
      <c r="C577" s="81"/>
      <c r="D577" s="81"/>
      <c r="E577" s="81"/>
    </row>
    <row r="578" spans="1:5" ht="11.25">
      <c r="A578" s="81"/>
      <c r="B578" s="81"/>
      <c r="C578" s="81"/>
      <c r="D578" s="81"/>
      <c r="E578" s="81"/>
    </row>
    <row r="579" spans="1:5" ht="11.25">
      <c r="A579" s="81"/>
      <c r="B579" s="81"/>
      <c r="C579" s="81"/>
      <c r="D579" s="81"/>
      <c r="E579" s="81"/>
    </row>
    <row r="580" spans="1:5" ht="11.25">
      <c r="A580" s="81"/>
      <c r="B580" s="81"/>
      <c r="C580" s="81"/>
      <c r="D580" s="81"/>
      <c r="E580" s="81"/>
    </row>
    <row r="581" spans="1:5" ht="11.25">
      <c r="A581" s="81"/>
      <c r="B581" s="81"/>
      <c r="C581" s="81"/>
      <c r="D581" s="81"/>
      <c r="E581" s="81"/>
    </row>
    <row r="582" spans="1:5" ht="11.25">
      <c r="A582" s="81"/>
      <c r="B582" s="81"/>
      <c r="C582" s="81"/>
      <c r="D582" s="81"/>
      <c r="E582" s="81"/>
    </row>
    <row r="583" spans="1:5" ht="11.25">
      <c r="A583" s="81"/>
      <c r="B583" s="81"/>
      <c r="C583" s="81"/>
      <c r="D583" s="81"/>
      <c r="E583" s="81"/>
    </row>
    <row r="584" spans="1:5" ht="11.25">
      <c r="A584" s="81"/>
      <c r="B584" s="81"/>
      <c r="C584" s="81"/>
      <c r="D584" s="81"/>
      <c r="E584" s="81"/>
    </row>
    <row r="585" spans="1:5" ht="11.25">
      <c r="A585" s="81"/>
      <c r="B585" s="81"/>
      <c r="C585" s="81"/>
      <c r="D585" s="81"/>
      <c r="E585" s="81"/>
    </row>
    <row r="586" spans="1:5" ht="11.25">
      <c r="A586" s="81"/>
      <c r="B586" s="81"/>
      <c r="C586" s="81"/>
      <c r="D586" s="81"/>
      <c r="E586" s="81"/>
    </row>
    <row r="587" spans="1:5" ht="11.25">
      <c r="A587" s="81"/>
      <c r="B587" s="81"/>
      <c r="C587" s="81"/>
      <c r="D587" s="81"/>
      <c r="E587" s="81"/>
    </row>
    <row r="588" spans="1:5" ht="11.25">
      <c r="A588" s="81"/>
      <c r="B588" s="81"/>
      <c r="C588" s="81"/>
      <c r="D588" s="81"/>
      <c r="E588" s="81"/>
    </row>
    <row r="589" spans="1:5" ht="11.25">
      <c r="A589" s="81"/>
      <c r="B589" s="81"/>
      <c r="C589" s="81"/>
      <c r="D589" s="81"/>
      <c r="E589" s="81"/>
    </row>
    <row r="590" spans="1:5" ht="11.25">
      <c r="A590" s="81"/>
      <c r="B590" s="81"/>
      <c r="C590" s="81"/>
      <c r="D590" s="81"/>
      <c r="E590" s="81"/>
    </row>
    <row r="591" spans="1:5" ht="11.25">
      <c r="A591" s="81"/>
      <c r="B591" s="81"/>
      <c r="C591" s="81"/>
      <c r="D591" s="81"/>
      <c r="E591" s="81"/>
    </row>
    <row r="592" spans="1:5" ht="11.25">
      <c r="A592" s="81"/>
      <c r="B592" s="81"/>
      <c r="C592" s="81"/>
      <c r="D592" s="81"/>
      <c r="E592" s="81"/>
    </row>
    <row r="593" spans="1:5" ht="11.25">
      <c r="A593" s="81"/>
      <c r="B593" s="81"/>
      <c r="C593" s="81"/>
      <c r="D593" s="81"/>
      <c r="E593" s="81"/>
    </row>
    <row r="594" spans="1:5" ht="11.25">
      <c r="A594" s="81"/>
      <c r="B594" s="81"/>
      <c r="C594" s="81"/>
      <c r="D594" s="81"/>
      <c r="E594" s="81"/>
    </row>
    <row r="595" spans="1:5" ht="11.25">
      <c r="A595" s="81"/>
      <c r="B595" s="81"/>
      <c r="C595" s="81"/>
      <c r="D595" s="81"/>
      <c r="E595" s="81"/>
    </row>
    <row r="596" spans="1:5" ht="11.25">
      <c r="A596" s="81"/>
      <c r="B596" s="81"/>
      <c r="C596" s="81"/>
      <c r="D596" s="81"/>
      <c r="E596" s="81"/>
    </row>
    <row r="597" spans="1:5" ht="11.25">
      <c r="A597" s="81"/>
      <c r="B597" s="81"/>
      <c r="C597" s="81"/>
      <c r="D597" s="81"/>
      <c r="E597" s="81"/>
    </row>
    <row r="598" spans="1:5" ht="11.25">
      <c r="A598" s="81"/>
      <c r="B598" s="81"/>
      <c r="C598" s="81"/>
      <c r="D598" s="81"/>
      <c r="E598" s="81"/>
    </row>
    <row r="599" spans="1:5" ht="11.25">
      <c r="A599" s="81"/>
      <c r="B599" s="81"/>
      <c r="C599" s="81"/>
      <c r="D599" s="81"/>
      <c r="E599" s="81"/>
    </row>
    <row r="600" spans="1:5" ht="11.25">
      <c r="A600" s="81"/>
      <c r="B600" s="81"/>
      <c r="C600" s="81"/>
      <c r="D600" s="81"/>
      <c r="E600" s="81"/>
    </row>
    <row r="601" spans="1:5" ht="11.25">
      <c r="A601" s="81"/>
      <c r="B601" s="81"/>
      <c r="C601" s="81"/>
      <c r="D601" s="81"/>
      <c r="E601" s="81"/>
    </row>
    <row r="602" spans="1:5" ht="11.25">
      <c r="A602" s="81"/>
      <c r="B602" s="81"/>
      <c r="C602" s="81"/>
      <c r="D602" s="81"/>
      <c r="E602" s="81"/>
    </row>
    <row r="603" spans="1:5" ht="11.25">
      <c r="A603" s="81"/>
      <c r="B603" s="81"/>
      <c r="C603" s="81"/>
      <c r="D603" s="81"/>
      <c r="E603" s="81"/>
    </row>
    <row r="604" spans="1:5" ht="11.25">
      <c r="A604" s="81"/>
      <c r="B604" s="81"/>
      <c r="C604" s="81"/>
      <c r="D604" s="81"/>
      <c r="E604" s="81"/>
    </row>
    <row r="605" spans="1:5" ht="11.25">
      <c r="A605" s="81"/>
      <c r="B605" s="81"/>
      <c r="C605" s="81"/>
      <c r="D605" s="81"/>
      <c r="E605" s="81"/>
    </row>
    <row r="606" spans="1:5" ht="11.25">
      <c r="A606" s="81"/>
      <c r="B606" s="81"/>
      <c r="C606" s="81"/>
      <c r="D606" s="81"/>
      <c r="E606" s="81"/>
    </row>
    <row r="607" spans="1:5" ht="11.25">
      <c r="A607" s="81"/>
      <c r="B607" s="81"/>
      <c r="C607" s="81"/>
      <c r="D607" s="81"/>
      <c r="E607" s="81"/>
    </row>
    <row r="608" spans="1:5" ht="11.25">
      <c r="A608" s="81"/>
      <c r="B608" s="81"/>
      <c r="C608" s="81"/>
      <c r="D608" s="81"/>
      <c r="E608" s="81"/>
    </row>
    <row r="609" spans="1:5" ht="11.25">
      <c r="A609" s="81"/>
      <c r="B609" s="81"/>
      <c r="C609" s="81"/>
      <c r="D609" s="81"/>
      <c r="E609" s="81"/>
    </row>
    <row r="610" spans="1:5" ht="11.25">
      <c r="A610" s="81"/>
      <c r="B610" s="81"/>
      <c r="C610" s="81"/>
      <c r="D610" s="81"/>
      <c r="E610" s="81"/>
    </row>
    <row r="611" spans="1:5" ht="11.25">
      <c r="A611" s="81"/>
      <c r="B611" s="81"/>
      <c r="C611" s="81"/>
      <c r="D611" s="81"/>
      <c r="E611" s="81"/>
    </row>
    <row r="612" spans="1:5" ht="11.25">
      <c r="A612" s="81"/>
      <c r="B612" s="81"/>
      <c r="C612" s="81"/>
      <c r="D612" s="81"/>
      <c r="E612" s="81"/>
    </row>
    <row r="613" spans="1:5" ht="11.25">
      <c r="A613" s="81"/>
      <c r="B613" s="81"/>
      <c r="C613" s="81"/>
      <c r="D613" s="81"/>
      <c r="E613" s="81"/>
    </row>
    <row r="614" spans="1:5" ht="11.25">
      <c r="A614" s="81"/>
      <c r="B614" s="81"/>
      <c r="C614" s="81"/>
      <c r="D614" s="81"/>
      <c r="E614" s="81"/>
    </row>
    <row r="615" spans="1:5" ht="11.25">
      <c r="A615" s="81"/>
      <c r="B615" s="81"/>
      <c r="C615" s="81"/>
      <c r="D615" s="81"/>
      <c r="E615" s="81"/>
    </row>
    <row r="616" spans="1:5" ht="11.25">
      <c r="A616" s="81"/>
      <c r="B616" s="81"/>
      <c r="C616" s="81"/>
      <c r="D616" s="81"/>
      <c r="E616" s="81"/>
    </row>
    <row r="617" spans="1:5" ht="11.25">
      <c r="A617" s="81"/>
      <c r="B617" s="81"/>
      <c r="C617" s="81"/>
      <c r="D617" s="81"/>
      <c r="E617" s="81"/>
    </row>
    <row r="618" spans="1:5" ht="11.25">
      <c r="A618" s="81"/>
      <c r="B618" s="81"/>
      <c r="C618" s="81"/>
      <c r="D618" s="81"/>
      <c r="E618" s="81"/>
    </row>
    <row r="619" spans="1:5" ht="11.25">
      <c r="A619" s="81"/>
      <c r="B619" s="81"/>
      <c r="C619" s="81"/>
      <c r="D619" s="81"/>
      <c r="E619" s="81"/>
    </row>
    <row r="620" spans="1:5" ht="11.25">
      <c r="A620" s="81"/>
      <c r="B620" s="81"/>
      <c r="C620" s="81"/>
      <c r="D620" s="81"/>
      <c r="E620" s="81"/>
    </row>
    <row r="621" spans="1:5" ht="11.25">
      <c r="A621" s="81"/>
      <c r="B621" s="81"/>
      <c r="C621" s="81"/>
      <c r="D621" s="81"/>
      <c r="E621" s="81"/>
    </row>
    <row r="622" spans="1:5" ht="11.25">
      <c r="A622" s="81"/>
      <c r="B622" s="81"/>
      <c r="C622" s="81"/>
      <c r="D622" s="81"/>
      <c r="E622" s="81"/>
    </row>
    <row r="623" spans="1:5" ht="11.25">
      <c r="A623" s="81"/>
      <c r="B623" s="81"/>
      <c r="C623" s="81"/>
      <c r="D623" s="81"/>
      <c r="E623" s="81"/>
    </row>
    <row r="624" spans="1:5" ht="11.25">
      <c r="A624" s="81"/>
      <c r="B624" s="81"/>
      <c r="C624" s="81"/>
      <c r="D624" s="81"/>
      <c r="E624" s="81"/>
    </row>
    <row r="625" spans="1:5" ht="11.25">
      <c r="A625" s="81"/>
      <c r="B625" s="81"/>
      <c r="C625" s="81"/>
      <c r="D625" s="81"/>
      <c r="E625" s="81"/>
    </row>
    <row r="626" spans="1:5" ht="11.25">
      <c r="A626" s="81"/>
      <c r="B626" s="81"/>
      <c r="C626" s="81"/>
      <c r="D626" s="81"/>
      <c r="E626" s="81"/>
    </row>
    <row r="627" spans="1:5" ht="11.25">
      <c r="A627" s="81"/>
      <c r="B627" s="81"/>
      <c r="C627" s="81"/>
      <c r="D627" s="81"/>
      <c r="E627" s="81"/>
    </row>
    <row r="628" spans="1:5" ht="11.25">
      <c r="A628" s="81"/>
      <c r="B628" s="81"/>
      <c r="C628" s="81"/>
      <c r="D628" s="81"/>
      <c r="E628" s="81"/>
    </row>
    <row r="629" spans="1:5" ht="11.25">
      <c r="A629" s="81"/>
      <c r="B629" s="81"/>
      <c r="C629" s="81"/>
      <c r="D629" s="81"/>
      <c r="E629" s="81"/>
    </row>
    <row r="630" spans="1:5" ht="11.25">
      <c r="A630" s="81"/>
      <c r="B630" s="81"/>
      <c r="C630" s="81"/>
      <c r="D630" s="81"/>
      <c r="E630" s="81"/>
    </row>
    <row r="631" spans="1:5" ht="11.25">
      <c r="A631" s="81"/>
      <c r="B631" s="81"/>
      <c r="C631" s="81"/>
      <c r="D631" s="81"/>
      <c r="E631" s="81"/>
    </row>
    <row r="632" spans="1:5" ht="11.25">
      <c r="A632" s="81"/>
      <c r="B632" s="81"/>
      <c r="C632" s="81"/>
      <c r="D632" s="81"/>
      <c r="E632" s="81"/>
    </row>
    <row r="633" spans="1:5" ht="11.25">
      <c r="A633" s="81"/>
      <c r="B633" s="81"/>
      <c r="C633" s="81"/>
      <c r="D633" s="81"/>
      <c r="E633" s="81"/>
    </row>
    <row r="634" spans="1:5" ht="11.25">
      <c r="A634" s="81"/>
      <c r="B634" s="81"/>
      <c r="C634" s="81"/>
      <c r="D634" s="81"/>
      <c r="E634" s="81"/>
    </row>
    <row r="635" spans="1:5" ht="11.25">
      <c r="A635" s="81"/>
      <c r="B635" s="81"/>
      <c r="C635" s="81"/>
      <c r="D635" s="81"/>
      <c r="E635" s="81"/>
    </row>
    <row r="636" spans="1:5" ht="11.25">
      <c r="A636" s="81"/>
      <c r="B636" s="81"/>
      <c r="C636" s="81"/>
      <c r="D636" s="81"/>
      <c r="E636" s="81"/>
    </row>
    <row r="637" spans="1:5" ht="11.25">
      <c r="A637" s="81"/>
      <c r="B637" s="81"/>
      <c r="C637" s="81"/>
      <c r="D637" s="81"/>
      <c r="E637" s="81"/>
    </row>
    <row r="638" spans="1:5" ht="11.25">
      <c r="A638" s="81"/>
      <c r="B638" s="81"/>
      <c r="C638" s="81"/>
      <c r="D638" s="81"/>
      <c r="E638" s="81"/>
    </row>
    <row r="639" spans="1:5" ht="11.25">
      <c r="A639" s="81"/>
      <c r="B639" s="81"/>
      <c r="C639" s="81"/>
      <c r="D639" s="81"/>
      <c r="E639" s="81"/>
    </row>
    <row r="640" spans="1:5" ht="11.25">
      <c r="A640" s="81"/>
      <c r="B640" s="81"/>
      <c r="C640" s="81"/>
      <c r="D640" s="81"/>
      <c r="E640" s="81"/>
    </row>
    <row r="641" spans="1:5" ht="11.25">
      <c r="A641" s="81"/>
      <c r="B641" s="81"/>
      <c r="C641" s="81"/>
      <c r="D641" s="81"/>
      <c r="E641" s="81"/>
    </row>
    <row r="642" spans="1:5" ht="11.25">
      <c r="A642" s="81"/>
      <c r="B642" s="81"/>
      <c r="C642" s="81"/>
      <c r="D642" s="81"/>
      <c r="E642" s="81"/>
    </row>
    <row r="643" spans="1:5" ht="11.25">
      <c r="A643" s="81"/>
      <c r="B643" s="81"/>
      <c r="C643" s="81"/>
      <c r="D643" s="81"/>
      <c r="E643" s="81"/>
    </row>
    <row r="644" spans="1:5" ht="11.25">
      <c r="A644" s="81"/>
      <c r="B644" s="81"/>
      <c r="C644" s="81"/>
      <c r="D644" s="81"/>
      <c r="E644" s="81"/>
    </row>
    <row r="645" spans="1:5" ht="11.25">
      <c r="A645" s="81"/>
      <c r="B645" s="81"/>
      <c r="C645" s="81"/>
      <c r="D645" s="81"/>
      <c r="E645" s="81"/>
    </row>
    <row r="646" spans="1:5" ht="11.25">
      <c r="A646" s="81"/>
      <c r="B646" s="81"/>
      <c r="C646" s="81"/>
      <c r="D646" s="81"/>
      <c r="E646" s="81"/>
    </row>
    <row r="647" spans="1:5" ht="11.25">
      <c r="A647" s="81"/>
      <c r="B647" s="81"/>
      <c r="C647" s="81"/>
      <c r="D647" s="81"/>
      <c r="E647" s="81"/>
    </row>
    <row r="648" spans="1:5" ht="11.25">
      <c r="A648" s="81"/>
      <c r="B648" s="81"/>
      <c r="C648" s="81"/>
      <c r="D648" s="81"/>
      <c r="E648" s="81"/>
    </row>
    <row r="649" spans="1:5" ht="11.25">
      <c r="A649" s="81"/>
      <c r="B649" s="81"/>
      <c r="C649" s="81"/>
      <c r="D649" s="81"/>
      <c r="E649" s="81"/>
    </row>
    <row r="650" spans="1:5" ht="11.25">
      <c r="A650" s="81"/>
      <c r="B650" s="81"/>
      <c r="C650" s="81"/>
      <c r="D650" s="81"/>
      <c r="E650" s="81"/>
    </row>
    <row r="651" spans="1:5" ht="11.25">
      <c r="A651" s="81"/>
      <c r="B651" s="81"/>
      <c r="C651" s="81"/>
      <c r="D651" s="81"/>
      <c r="E651" s="81"/>
    </row>
    <row r="652" spans="1:5" ht="11.25">
      <c r="A652" s="81"/>
      <c r="B652" s="81"/>
      <c r="C652" s="81"/>
      <c r="D652" s="81"/>
      <c r="E652" s="81"/>
    </row>
    <row r="653" spans="1:5" ht="11.25">
      <c r="A653" s="81"/>
      <c r="B653" s="81"/>
      <c r="C653" s="81"/>
      <c r="D653" s="81"/>
      <c r="E653" s="81"/>
    </row>
    <row r="654" spans="1:5" ht="11.25">
      <c r="A654" s="81"/>
      <c r="B654" s="81"/>
      <c r="C654" s="81"/>
      <c r="D654" s="81"/>
      <c r="E654" s="81"/>
    </row>
    <row r="655" spans="1:5" ht="11.25">
      <c r="A655" s="81"/>
      <c r="B655" s="81"/>
      <c r="C655" s="81"/>
      <c r="D655" s="81"/>
      <c r="E655" s="81"/>
    </row>
    <row r="656" spans="1:5" ht="11.25">
      <c r="A656" s="81"/>
      <c r="B656" s="81"/>
      <c r="C656" s="81"/>
      <c r="D656" s="81"/>
      <c r="E656" s="81"/>
    </row>
    <row r="657" spans="1:5" ht="11.25">
      <c r="A657" s="81"/>
      <c r="B657" s="81"/>
      <c r="C657" s="81"/>
      <c r="D657" s="81"/>
      <c r="E657" s="81"/>
    </row>
    <row r="658" spans="1:5" ht="11.25">
      <c r="A658" s="81"/>
      <c r="B658" s="81"/>
      <c r="C658" s="81"/>
      <c r="D658" s="81"/>
      <c r="E658" s="81"/>
    </row>
    <row r="659" spans="1:5" ht="11.25">
      <c r="A659" s="81"/>
      <c r="B659" s="81"/>
      <c r="C659" s="81"/>
      <c r="D659" s="81"/>
      <c r="E659" s="81"/>
    </row>
    <row r="660" spans="1:5" ht="11.25">
      <c r="A660" s="81"/>
      <c r="B660" s="81"/>
      <c r="C660" s="81"/>
      <c r="D660" s="81"/>
      <c r="E660" s="81"/>
    </row>
    <row r="661" spans="1:5" ht="11.25">
      <c r="A661" s="81"/>
      <c r="B661" s="81"/>
      <c r="C661" s="81"/>
      <c r="D661" s="81"/>
      <c r="E661" s="81"/>
    </row>
    <row r="662" spans="1:5" ht="11.25">
      <c r="A662" s="81"/>
      <c r="B662" s="81"/>
      <c r="C662" s="81"/>
      <c r="D662" s="81"/>
      <c r="E662" s="81"/>
    </row>
    <row r="663" spans="1:5" ht="11.25">
      <c r="A663" s="81"/>
      <c r="B663" s="81"/>
      <c r="C663" s="81"/>
      <c r="D663" s="81"/>
      <c r="E663" s="81"/>
    </row>
    <row r="664" spans="1:5" ht="11.25">
      <c r="A664" s="81"/>
      <c r="B664" s="81"/>
      <c r="C664" s="81"/>
      <c r="D664" s="81"/>
      <c r="E664" s="81"/>
    </row>
    <row r="665" spans="1:5" ht="11.25">
      <c r="A665" s="81"/>
      <c r="B665" s="81"/>
      <c r="C665" s="81"/>
      <c r="D665" s="81"/>
      <c r="E665" s="81"/>
    </row>
    <row r="666" spans="1:5" ht="11.25">
      <c r="A666" s="81"/>
      <c r="B666" s="81"/>
      <c r="C666" s="81"/>
      <c r="D666" s="81"/>
      <c r="E666" s="81"/>
    </row>
    <row r="667" spans="1:5" ht="11.25">
      <c r="A667" s="81"/>
      <c r="B667" s="81"/>
      <c r="C667" s="81"/>
      <c r="D667" s="81"/>
      <c r="E667" s="81"/>
    </row>
    <row r="668" spans="1:5" ht="11.25">
      <c r="A668" s="81"/>
      <c r="B668" s="81"/>
      <c r="C668" s="81"/>
      <c r="D668" s="81"/>
      <c r="E668" s="81"/>
    </row>
    <row r="669" spans="1:5" ht="11.25">
      <c r="A669" s="81"/>
      <c r="B669" s="81"/>
      <c r="C669" s="81"/>
      <c r="D669" s="81"/>
      <c r="E669" s="81"/>
    </row>
    <row r="670" spans="1:5" ht="11.25">
      <c r="A670" s="81"/>
      <c r="B670" s="81"/>
      <c r="C670" s="81"/>
      <c r="D670" s="81"/>
      <c r="E670" s="81"/>
    </row>
    <row r="671" spans="1:5" ht="11.25">
      <c r="A671" s="81"/>
      <c r="B671" s="81"/>
      <c r="C671" s="81"/>
      <c r="D671" s="81"/>
      <c r="E671" s="81"/>
    </row>
    <row r="672" spans="1:5" ht="11.25">
      <c r="A672" s="81"/>
      <c r="B672" s="81"/>
      <c r="C672" s="81"/>
      <c r="D672" s="81"/>
      <c r="E672" s="81"/>
    </row>
    <row r="673" spans="1:5" ht="11.25">
      <c r="A673" s="81"/>
      <c r="B673" s="81"/>
      <c r="C673" s="81"/>
      <c r="D673" s="81"/>
      <c r="E673" s="81"/>
    </row>
    <row r="674" spans="1:5" ht="11.25">
      <c r="A674" s="81"/>
      <c r="B674" s="81"/>
      <c r="C674" s="81"/>
      <c r="D674" s="81"/>
      <c r="E674" s="81"/>
    </row>
    <row r="675" spans="1:5" ht="11.25">
      <c r="A675" s="81"/>
      <c r="B675" s="81"/>
      <c r="C675" s="81"/>
      <c r="D675" s="81"/>
      <c r="E675" s="81"/>
    </row>
    <row r="676" spans="1:5" ht="11.25">
      <c r="A676" s="81"/>
      <c r="B676" s="81"/>
      <c r="C676" s="81"/>
      <c r="D676" s="81"/>
      <c r="E676" s="81"/>
    </row>
    <row r="677" spans="1:5" ht="11.25">
      <c r="A677" s="81"/>
      <c r="B677" s="81"/>
      <c r="C677" s="81"/>
      <c r="D677" s="81"/>
      <c r="E677" s="81"/>
    </row>
    <row r="678" spans="1:5" ht="11.25">
      <c r="A678" s="81"/>
      <c r="B678" s="81"/>
      <c r="C678" s="81"/>
      <c r="D678" s="81"/>
      <c r="E678" s="81"/>
    </row>
    <row r="679" spans="1:5" ht="11.25">
      <c r="A679" s="81"/>
      <c r="B679" s="81"/>
      <c r="C679" s="81"/>
      <c r="D679" s="81"/>
      <c r="E679" s="81"/>
    </row>
    <row r="680" spans="1:5" ht="11.25">
      <c r="A680" s="81"/>
      <c r="B680" s="81"/>
      <c r="C680" s="81"/>
      <c r="D680" s="81"/>
      <c r="E680" s="81"/>
    </row>
    <row r="681" spans="1:5" ht="11.25">
      <c r="A681" s="81"/>
      <c r="B681" s="81"/>
      <c r="C681" s="81"/>
      <c r="D681" s="81"/>
      <c r="E681" s="81"/>
    </row>
    <row r="682" spans="1:5" ht="11.25">
      <c r="A682" s="81"/>
      <c r="B682" s="81"/>
      <c r="C682" s="81"/>
      <c r="D682" s="81"/>
      <c r="E682" s="81"/>
    </row>
    <row r="683" spans="1:5" ht="11.25">
      <c r="A683" s="81"/>
      <c r="B683" s="81"/>
      <c r="C683" s="81"/>
      <c r="D683" s="81"/>
      <c r="E683" s="81"/>
    </row>
    <row r="684" spans="1:5" ht="11.25">
      <c r="A684" s="81"/>
      <c r="B684" s="81"/>
      <c r="C684" s="81"/>
      <c r="D684" s="81"/>
      <c r="E684" s="81"/>
    </row>
    <row r="685" spans="1:5" ht="11.25">
      <c r="A685" s="81"/>
      <c r="B685" s="81"/>
      <c r="C685" s="81"/>
      <c r="D685" s="81"/>
      <c r="E685" s="81"/>
    </row>
  </sheetData>
  <sheetProtection password="9F76" sheet="1" objects="1" scenarios="1" formatCells="0" formatColumns="0" formatRows="0" insertColumns="0" insertRows="0"/>
  <mergeCells count="98">
    <mergeCell ref="A3:B3"/>
    <mergeCell ref="C3:E3"/>
    <mergeCell ref="A4:B4"/>
    <mergeCell ref="C4:E4"/>
    <mergeCell ref="B64:C64"/>
    <mergeCell ref="B58:C58"/>
    <mergeCell ref="B59:C59"/>
    <mergeCell ref="B61:C61"/>
    <mergeCell ref="B62:C62"/>
    <mergeCell ref="B63:C63"/>
    <mergeCell ref="A60:E60"/>
    <mergeCell ref="B56:C56"/>
    <mergeCell ref="B57:C57"/>
    <mergeCell ref="B11:C11"/>
    <mergeCell ref="B12:C12"/>
    <mergeCell ref="B26:C26"/>
    <mergeCell ref="B54:C54"/>
    <mergeCell ref="B14:C14"/>
    <mergeCell ref="B15:C15"/>
    <mergeCell ref="B21:C21"/>
    <mergeCell ref="B19:C19"/>
    <mergeCell ref="B20:C20"/>
    <mergeCell ref="B30:C30"/>
    <mergeCell ref="B55:C55"/>
    <mergeCell ref="C6:E6"/>
    <mergeCell ref="B28:C28"/>
    <mergeCell ref="B29:C29"/>
    <mergeCell ref="B23:C23"/>
    <mergeCell ref="B24:C24"/>
    <mergeCell ref="B27:C27"/>
    <mergeCell ref="B25:C25"/>
    <mergeCell ref="A8:A10"/>
    <mergeCell ref="D8:E8"/>
    <mergeCell ref="E9:E10"/>
    <mergeCell ref="D9:D10"/>
    <mergeCell ref="A1:E1"/>
    <mergeCell ref="A2:E2"/>
    <mergeCell ref="B13:C13"/>
    <mergeCell ref="B22:C22"/>
    <mergeCell ref="B16:C16"/>
    <mergeCell ref="B17:C17"/>
    <mergeCell ref="B18:C18"/>
    <mergeCell ref="A5:B5"/>
    <mergeCell ref="A6:B6"/>
    <mergeCell ref="C5:E5"/>
    <mergeCell ref="B31:C31"/>
    <mergeCell ref="B32:C32"/>
    <mergeCell ref="B33:C33"/>
    <mergeCell ref="B34:C34"/>
    <mergeCell ref="B35:C35"/>
    <mergeCell ref="B36:C36"/>
    <mergeCell ref="B37:C37"/>
    <mergeCell ref="B39:C39"/>
    <mergeCell ref="A38:E38"/>
    <mergeCell ref="B40:C40"/>
    <mergeCell ref="B41:C41"/>
    <mergeCell ref="B42:C42"/>
    <mergeCell ref="B43:C43"/>
    <mergeCell ref="B44:C44"/>
    <mergeCell ref="B45:C45"/>
    <mergeCell ref="B46:C46"/>
    <mergeCell ref="B51:C51"/>
    <mergeCell ref="B52:C52"/>
    <mergeCell ref="B53:C53"/>
    <mergeCell ref="B47:C47"/>
    <mergeCell ref="B48:C48"/>
    <mergeCell ref="B49:C49"/>
    <mergeCell ref="B50:C50"/>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93:C93"/>
    <mergeCell ref="B8:C10"/>
    <mergeCell ref="B89:C89"/>
    <mergeCell ref="B90:C90"/>
    <mergeCell ref="B91:C91"/>
    <mergeCell ref="B92:C92"/>
    <mergeCell ref="B85:C85"/>
    <mergeCell ref="B86:C86"/>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7"/>
  <sheetViews>
    <sheetView showGridLines="0" workbookViewId="0" topLeftCell="A1">
      <pane ySplit="9" topLeftCell="BM10" activePane="bottomLeft" state="frozen"/>
      <selection pane="topLeft" activeCell="A1" sqref="A1"/>
      <selection pane="bottomLeft" activeCell="H19" sqref="H19"/>
    </sheetView>
  </sheetViews>
  <sheetFormatPr defaultColWidth="9.140625" defaultRowHeight="12.75"/>
  <cols>
    <col min="1" max="1" width="5.8515625" style="54" customWidth="1"/>
    <col min="2" max="2" width="34.140625" style="54" customWidth="1"/>
    <col min="3" max="3" width="34.28125" style="54" customWidth="1"/>
    <col min="4" max="4" width="12.00390625" style="54" customWidth="1"/>
    <col min="5" max="5" width="16.140625" style="54" customWidth="1"/>
    <col min="6" max="16384" width="9.140625" style="54" customWidth="1"/>
  </cols>
  <sheetData>
    <row r="1" spans="1:5" s="53" customFormat="1" ht="11.25">
      <c r="A1" s="788" t="s">
        <v>799</v>
      </c>
      <c r="B1" s="788"/>
      <c r="C1" s="788"/>
      <c r="D1" s="788"/>
      <c r="E1" s="788"/>
    </row>
    <row r="2" spans="1:5" s="53" customFormat="1" ht="12" thickBot="1">
      <c r="A2" s="789" t="s">
        <v>525</v>
      </c>
      <c r="B2" s="789"/>
      <c r="C2" s="789"/>
      <c r="D2" s="789"/>
      <c r="E2" s="789"/>
    </row>
    <row r="3" spans="1:5" ht="15.75">
      <c r="A3" s="724" t="s">
        <v>353</v>
      </c>
      <c r="B3" s="785"/>
      <c r="C3" s="733"/>
      <c r="D3" s="786"/>
      <c r="E3" s="787"/>
    </row>
    <row r="4" spans="1:5" ht="15.75">
      <c r="A4" s="724" t="s">
        <v>354</v>
      </c>
      <c r="B4" s="785"/>
      <c r="C4" s="733"/>
      <c r="D4" s="786"/>
      <c r="E4" s="787"/>
    </row>
    <row r="5" spans="1:5" s="57" customFormat="1" ht="15.75">
      <c r="A5" s="790" t="s">
        <v>521</v>
      </c>
      <c r="B5" s="790"/>
      <c r="C5" s="661" t="str">
        <f>IF(ISBLANK(Ročná_správa!B12),"  ",Ročná_správa!B12)</f>
        <v>STP akciová spoločnosť Michalovce</v>
      </c>
      <c r="D5" s="791"/>
      <c r="E5" s="792"/>
    </row>
    <row r="6" spans="1:5" s="57" customFormat="1" ht="16.5" thickBot="1">
      <c r="A6" s="790" t="s">
        <v>265</v>
      </c>
      <c r="B6" s="790"/>
      <c r="C6" s="661" t="str">
        <f>IF(ISBLANK(Ročná_správa!E6),"  ",Ročná_správa!E6)</f>
        <v>31650058</v>
      </c>
      <c r="D6" s="791"/>
      <c r="E6" s="792"/>
    </row>
    <row r="7" spans="1:5" ht="21" customHeight="1">
      <c r="A7" s="793" t="s">
        <v>386</v>
      </c>
      <c r="B7" s="796" t="s">
        <v>526</v>
      </c>
      <c r="C7" s="797"/>
      <c r="D7" s="804" t="s">
        <v>631</v>
      </c>
      <c r="E7" s="805"/>
    </row>
    <row r="8" spans="1:5" ht="20.25" customHeight="1">
      <c r="A8" s="794"/>
      <c r="B8" s="798"/>
      <c r="C8" s="799"/>
      <c r="D8" s="781" t="s">
        <v>489</v>
      </c>
      <c r="E8" s="802" t="s">
        <v>284</v>
      </c>
    </row>
    <row r="9" spans="1:5" ht="40.5" customHeight="1" thickBot="1">
      <c r="A9" s="795"/>
      <c r="B9" s="800"/>
      <c r="C9" s="801"/>
      <c r="D9" s="782"/>
      <c r="E9" s="803"/>
    </row>
    <row r="10" spans="1:5" ht="11.25" customHeight="1">
      <c r="A10" s="820" t="s">
        <v>737</v>
      </c>
      <c r="B10" s="821"/>
      <c r="C10" s="821"/>
      <c r="D10" s="821"/>
      <c r="E10" s="822"/>
    </row>
    <row r="11" spans="1:5" ht="9.75">
      <c r="A11" s="91" t="s">
        <v>800</v>
      </c>
      <c r="B11" s="806" t="s">
        <v>801</v>
      </c>
      <c r="C11" s="806"/>
      <c r="D11" s="112"/>
      <c r="E11" s="112"/>
    </row>
    <row r="12" spans="1:5" ht="22.5" customHeight="1">
      <c r="A12" s="92" t="s">
        <v>528</v>
      </c>
      <c r="B12" s="807" t="s">
        <v>802</v>
      </c>
      <c r="C12" s="807"/>
      <c r="D12" s="299">
        <f>SUM(D13:D25)</f>
        <v>0</v>
      </c>
      <c r="E12" s="299">
        <f>SUM(E13:E25)</f>
        <v>0</v>
      </c>
    </row>
    <row r="13" spans="1:5" ht="9.75">
      <c r="A13" s="93" t="s">
        <v>803</v>
      </c>
      <c r="B13" s="808" t="s">
        <v>804</v>
      </c>
      <c r="C13" s="808"/>
      <c r="D13" s="113"/>
      <c r="E13" s="113"/>
    </row>
    <row r="14" spans="1:5" ht="22.5" customHeight="1">
      <c r="A14" s="93" t="s">
        <v>805</v>
      </c>
      <c r="B14" s="808" t="s">
        <v>869</v>
      </c>
      <c r="C14" s="808"/>
      <c r="D14" s="113"/>
      <c r="E14" s="113"/>
    </row>
    <row r="15" spans="1:5" ht="9.75">
      <c r="A15" s="93" t="s">
        <v>870</v>
      </c>
      <c r="B15" s="808" t="s">
        <v>871</v>
      </c>
      <c r="C15" s="808"/>
      <c r="D15" s="113"/>
      <c r="E15" s="113"/>
    </row>
    <row r="16" spans="1:5" ht="9.75">
      <c r="A16" s="93" t="s">
        <v>872</v>
      </c>
      <c r="B16" s="808" t="s">
        <v>873</v>
      </c>
      <c r="C16" s="808"/>
      <c r="D16" s="113"/>
      <c r="E16" s="113"/>
    </row>
    <row r="17" spans="1:5" ht="9.75">
      <c r="A17" s="93" t="s">
        <v>874</v>
      </c>
      <c r="B17" s="808" t="s">
        <v>875</v>
      </c>
      <c r="C17" s="808"/>
      <c r="D17" s="113"/>
      <c r="E17" s="113"/>
    </row>
    <row r="18" spans="1:5" ht="9.75">
      <c r="A18" s="93" t="s">
        <v>876</v>
      </c>
      <c r="B18" s="808" t="s">
        <v>877</v>
      </c>
      <c r="C18" s="808"/>
      <c r="D18" s="113"/>
      <c r="E18" s="113"/>
    </row>
    <row r="19" spans="1:5" ht="9.75">
      <c r="A19" s="93" t="s">
        <v>878</v>
      </c>
      <c r="B19" s="808" t="s">
        <v>879</v>
      </c>
      <c r="C19" s="808"/>
      <c r="D19" s="113"/>
      <c r="E19" s="113"/>
    </row>
    <row r="20" spans="1:5" ht="9.75">
      <c r="A20" s="93" t="s">
        <v>880</v>
      </c>
      <c r="B20" s="808" t="s">
        <v>881</v>
      </c>
      <c r="C20" s="808"/>
      <c r="D20" s="113"/>
      <c r="E20" s="113"/>
    </row>
    <row r="21" spans="1:5" ht="9.75">
      <c r="A21" s="93" t="s">
        <v>882</v>
      </c>
      <c r="B21" s="809" t="s">
        <v>883</v>
      </c>
      <c r="C21" s="809"/>
      <c r="D21" s="113"/>
      <c r="E21" s="113"/>
    </row>
    <row r="22" spans="1:5" ht="22.5" customHeight="1">
      <c r="A22" s="93" t="s">
        <v>884</v>
      </c>
      <c r="B22" s="810" t="s">
        <v>885</v>
      </c>
      <c r="C22" s="811"/>
      <c r="D22" s="113"/>
      <c r="E22" s="113"/>
    </row>
    <row r="23" spans="1:5" ht="22.5" customHeight="1">
      <c r="A23" s="93" t="s">
        <v>886</v>
      </c>
      <c r="B23" s="810" t="s">
        <v>887</v>
      </c>
      <c r="C23" s="811"/>
      <c r="D23" s="113"/>
      <c r="E23" s="113"/>
    </row>
    <row r="24" spans="1:5" ht="9.75">
      <c r="A24" s="93" t="s">
        <v>888</v>
      </c>
      <c r="B24" s="810" t="s">
        <v>889</v>
      </c>
      <c r="C24" s="811"/>
      <c r="D24" s="113"/>
      <c r="E24" s="113"/>
    </row>
    <row r="25" spans="1:5" ht="22.5" customHeight="1">
      <c r="A25" s="94" t="s">
        <v>890</v>
      </c>
      <c r="B25" s="812" t="s">
        <v>891</v>
      </c>
      <c r="C25" s="812"/>
      <c r="D25" s="113"/>
      <c r="E25" s="113"/>
    </row>
    <row r="26" spans="1:5" ht="29.25" customHeight="1">
      <c r="A26" s="92" t="s">
        <v>530</v>
      </c>
      <c r="B26" s="813" t="s">
        <v>914</v>
      </c>
      <c r="C26" s="814"/>
      <c r="D26" s="299">
        <f>SUM(D27:D30)</f>
        <v>0</v>
      </c>
      <c r="E26" s="299">
        <f>SUM(E27:E30)</f>
        <v>0</v>
      </c>
    </row>
    <row r="27" spans="1:5" ht="9.75">
      <c r="A27" s="93" t="s">
        <v>915</v>
      </c>
      <c r="B27" s="809" t="s">
        <v>916</v>
      </c>
      <c r="C27" s="809"/>
      <c r="D27" s="113"/>
      <c r="E27" s="113"/>
    </row>
    <row r="28" spans="1:5" ht="9.75">
      <c r="A28" s="93" t="s">
        <v>917</v>
      </c>
      <c r="B28" s="809" t="s">
        <v>918</v>
      </c>
      <c r="C28" s="809"/>
      <c r="D28" s="113"/>
      <c r="E28" s="113"/>
    </row>
    <row r="29" spans="1:5" ht="9.75">
      <c r="A29" s="93" t="s">
        <v>919</v>
      </c>
      <c r="B29" s="809" t="s">
        <v>920</v>
      </c>
      <c r="C29" s="809"/>
      <c r="D29" s="113"/>
      <c r="E29" s="113"/>
    </row>
    <row r="30" spans="1:5" ht="22.5" customHeight="1">
      <c r="A30" s="95" t="s">
        <v>921</v>
      </c>
      <c r="B30" s="812" t="s">
        <v>922</v>
      </c>
      <c r="C30" s="812"/>
      <c r="D30" s="114"/>
      <c r="E30" s="114"/>
    </row>
    <row r="31" spans="1:5" ht="22.5" customHeight="1">
      <c r="A31" s="95"/>
      <c r="B31" s="815" t="s">
        <v>923</v>
      </c>
      <c r="C31" s="815"/>
      <c r="D31" s="316">
        <f>D11+D12+D26</f>
        <v>0</v>
      </c>
      <c r="E31" s="316">
        <f>E11+E12+E26</f>
        <v>0</v>
      </c>
    </row>
    <row r="32" spans="1:5" ht="9.75">
      <c r="A32" s="93" t="s">
        <v>532</v>
      </c>
      <c r="B32" s="810" t="s">
        <v>566</v>
      </c>
      <c r="C32" s="811"/>
      <c r="D32" s="113"/>
      <c r="E32" s="113"/>
    </row>
    <row r="33" spans="1:5" ht="9.75">
      <c r="A33" s="93" t="s">
        <v>534</v>
      </c>
      <c r="B33" s="810" t="s">
        <v>568</v>
      </c>
      <c r="C33" s="811"/>
      <c r="D33" s="113"/>
      <c r="E33" s="113"/>
    </row>
    <row r="34" spans="1:5" ht="9.75">
      <c r="A34" s="816" t="s">
        <v>536</v>
      </c>
      <c r="B34" s="812" t="s">
        <v>924</v>
      </c>
      <c r="C34" s="812"/>
      <c r="D34" s="817"/>
      <c r="E34" s="817"/>
    </row>
    <row r="35" spans="1:5" ht="9.75">
      <c r="A35" s="816"/>
      <c r="B35" s="812"/>
      <c r="C35" s="812"/>
      <c r="D35" s="817"/>
      <c r="E35" s="817"/>
    </row>
    <row r="36" spans="1:5" ht="22.5" customHeight="1">
      <c r="A36" s="93" t="s">
        <v>538</v>
      </c>
      <c r="B36" s="810" t="s">
        <v>571</v>
      </c>
      <c r="C36" s="811"/>
      <c r="D36" s="113"/>
      <c r="E36" s="113"/>
    </row>
    <row r="37" spans="1:5" ht="11.25">
      <c r="A37" s="93"/>
      <c r="B37" s="818" t="s">
        <v>925</v>
      </c>
      <c r="C37" s="819"/>
      <c r="D37" s="317">
        <f>SUM(D31+D32+D33+D34+D36)</f>
        <v>0</v>
      </c>
      <c r="E37" s="317">
        <f>SUM(E31+E32+E33+E34+E36)</f>
        <v>0</v>
      </c>
    </row>
    <row r="38" spans="1:5" ht="22.5" customHeight="1">
      <c r="A38" s="93" t="s">
        <v>542</v>
      </c>
      <c r="B38" s="810" t="s">
        <v>89</v>
      </c>
      <c r="C38" s="811"/>
      <c r="D38" s="113"/>
      <c r="E38" s="113"/>
    </row>
    <row r="39" spans="1:5" ht="9.75">
      <c r="A39" s="93" t="s">
        <v>544</v>
      </c>
      <c r="B39" s="810" t="s">
        <v>576</v>
      </c>
      <c r="C39" s="811"/>
      <c r="D39" s="113"/>
      <c r="E39" s="113"/>
    </row>
    <row r="40" spans="1:5" ht="9.75">
      <c r="A40" s="93" t="s">
        <v>546</v>
      </c>
      <c r="B40" s="810" t="s">
        <v>578</v>
      </c>
      <c r="C40" s="811"/>
      <c r="D40" s="113"/>
      <c r="E40" s="113"/>
    </row>
    <row r="41" spans="1:5" ht="11.25">
      <c r="A41" s="93"/>
      <c r="B41" s="818" t="s">
        <v>926</v>
      </c>
      <c r="C41" s="819"/>
      <c r="D41" s="317">
        <f>SUM(D37+D38+D39+D40)</f>
        <v>0</v>
      </c>
      <c r="E41" s="317">
        <f>SUM(E37+E38+E39+E40)</f>
        <v>0</v>
      </c>
    </row>
    <row r="42" spans="1:5" ht="11.25">
      <c r="A42" s="820" t="s">
        <v>579</v>
      </c>
      <c r="B42" s="821"/>
      <c r="C42" s="821"/>
      <c r="D42" s="821"/>
      <c r="E42" s="822"/>
    </row>
    <row r="43" spans="1:5" ht="9.75">
      <c r="A43" s="93" t="s">
        <v>580</v>
      </c>
      <c r="B43" s="809" t="s">
        <v>263</v>
      </c>
      <c r="C43" s="809"/>
      <c r="D43" s="1"/>
      <c r="E43" s="1"/>
    </row>
    <row r="44" spans="1:5" ht="9.75">
      <c r="A44" s="93" t="s">
        <v>581</v>
      </c>
      <c r="B44" s="809" t="s">
        <v>264</v>
      </c>
      <c r="C44" s="809"/>
      <c r="D44" s="1"/>
      <c r="E44" s="1"/>
    </row>
    <row r="45" spans="1:5" ht="27.75" customHeight="1">
      <c r="A45" s="95" t="s">
        <v>582</v>
      </c>
      <c r="B45" s="812" t="s">
        <v>0</v>
      </c>
      <c r="C45" s="812"/>
      <c r="D45" s="99"/>
      <c r="E45" s="99"/>
    </row>
    <row r="46" spans="1:5" ht="9.75">
      <c r="A46" s="93" t="s">
        <v>583</v>
      </c>
      <c r="B46" s="809" t="s">
        <v>584</v>
      </c>
      <c r="C46" s="809"/>
      <c r="D46" s="1"/>
      <c r="E46" s="1"/>
    </row>
    <row r="47" spans="1:5" ht="9.75">
      <c r="A47" s="93" t="s">
        <v>585</v>
      </c>
      <c r="B47" s="809" t="s">
        <v>586</v>
      </c>
      <c r="C47" s="809"/>
      <c r="D47" s="1"/>
      <c r="E47" s="1"/>
    </row>
    <row r="48" spans="1:5" ht="27.75" customHeight="1">
      <c r="A48" s="95" t="s">
        <v>587</v>
      </c>
      <c r="B48" s="812" t="s">
        <v>7</v>
      </c>
      <c r="C48" s="812"/>
      <c r="D48" s="99"/>
      <c r="E48" s="99"/>
    </row>
    <row r="49" spans="1:5" ht="22.5" customHeight="1">
      <c r="A49" s="95" t="s">
        <v>594</v>
      </c>
      <c r="B49" s="812" t="s">
        <v>81</v>
      </c>
      <c r="C49" s="812"/>
      <c r="D49" s="99"/>
      <c r="E49" s="99"/>
    </row>
    <row r="50" spans="1:5" ht="22.5" customHeight="1">
      <c r="A50" s="95" t="s">
        <v>596</v>
      </c>
      <c r="B50" s="812" t="s">
        <v>597</v>
      </c>
      <c r="C50" s="812"/>
      <c r="D50" s="99"/>
      <c r="E50" s="99"/>
    </row>
    <row r="51" spans="1:5" ht="22.5" customHeight="1">
      <c r="A51" s="94" t="s">
        <v>598</v>
      </c>
      <c r="B51" s="823" t="s">
        <v>8</v>
      </c>
      <c r="C51" s="823"/>
      <c r="D51" s="1"/>
      <c r="E51" s="1"/>
    </row>
    <row r="52" spans="1:5" ht="22.5" customHeight="1">
      <c r="A52" s="94" t="s">
        <v>599</v>
      </c>
      <c r="B52" s="823" t="s">
        <v>9</v>
      </c>
      <c r="C52" s="823"/>
      <c r="D52" s="1"/>
      <c r="E52" s="1"/>
    </row>
    <row r="53" spans="1:5" ht="20.25" customHeight="1">
      <c r="A53" s="94" t="s">
        <v>601</v>
      </c>
      <c r="B53" s="824" t="s">
        <v>738</v>
      </c>
      <c r="C53" s="823"/>
      <c r="D53" s="1"/>
      <c r="E53" s="1"/>
    </row>
    <row r="54" spans="1:5" ht="9.75">
      <c r="A54" s="94" t="s">
        <v>603</v>
      </c>
      <c r="B54" s="824" t="s">
        <v>10</v>
      </c>
      <c r="C54" s="823"/>
      <c r="D54" s="1"/>
      <c r="E54" s="1"/>
    </row>
    <row r="55" spans="1:5" ht="9.75">
      <c r="A55" s="94" t="s">
        <v>605</v>
      </c>
      <c r="B55" s="824" t="s">
        <v>11</v>
      </c>
      <c r="C55" s="823"/>
      <c r="D55" s="1"/>
      <c r="E55" s="1"/>
    </row>
    <row r="56" spans="1:5" ht="22.5" customHeight="1">
      <c r="A56" s="94" t="s">
        <v>607</v>
      </c>
      <c r="B56" s="824" t="s">
        <v>12</v>
      </c>
      <c r="C56" s="823"/>
      <c r="D56" s="1"/>
      <c r="E56" s="1"/>
    </row>
    <row r="57" spans="1:5" ht="22.5" customHeight="1">
      <c r="A57" s="96" t="s">
        <v>13</v>
      </c>
      <c r="B57" s="824" t="s">
        <v>14</v>
      </c>
      <c r="C57" s="823"/>
      <c r="D57" s="1"/>
      <c r="E57" s="1"/>
    </row>
    <row r="58" spans="1:5" ht="9.75">
      <c r="A58" s="96" t="s">
        <v>611</v>
      </c>
      <c r="B58" s="824" t="s">
        <v>15</v>
      </c>
      <c r="C58" s="823"/>
      <c r="D58" s="1"/>
      <c r="E58" s="1"/>
    </row>
    <row r="59" spans="1:5" ht="9.75">
      <c r="A59" s="96" t="s">
        <v>613</v>
      </c>
      <c r="B59" s="825" t="s">
        <v>16</v>
      </c>
      <c r="C59" s="808"/>
      <c r="D59" s="1"/>
      <c r="E59" s="1"/>
    </row>
    <row r="60" spans="1:5" ht="9.75">
      <c r="A60" s="96" t="s">
        <v>615</v>
      </c>
      <c r="B60" s="825" t="s">
        <v>17</v>
      </c>
      <c r="C60" s="808"/>
      <c r="D60" s="1"/>
      <c r="E60" s="1"/>
    </row>
    <row r="61" spans="1:5" ht="9.75">
      <c r="A61" s="96" t="s">
        <v>617</v>
      </c>
      <c r="B61" s="825" t="s">
        <v>18</v>
      </c>
      <c r="C61" s="808"/>
      <c r="D61" s="1"/>
      <c r="E61" s="1"/>
    </row>
    <row r="62" spans="1:5" ht="9.75">
      <c r="A62" s="96" t="s">
        <v>619</v>
      </c>
      <c r="B62" s="825" t="s">
        <v>620</v>
      </c>
      <c r="C62" s="808"/>
      <c r="D62" s="1"/>
      <c r="E62" s="1"/>
    </row>
    <row r="63" spans="1:5" ht="11.25">
      <c r="A63" s="97" t="s">
        <v>296</v>
      </c>
      <c r="B63" s="826" t="s">
        <v>22</v>
      </c>
      <c r="C63" s="827"/>
      <c r="D63" s="318">
        <f>SUM(D43:D62)</f>
        <v>0</v>
      </c>
      <c r="E63" s="318">
        <f>SUM(E43:E62)</f>
        <v>0</v>
      </c>
    </row>
    <row r="64" spans="1:5" ht="11.25">
      <c r="A64" s="828" t="s">
        <v>621</v>
      </c>
      <c r="B64" s="829"/>
      <c r="C64" s="829"/>
      <c r="D64" s="830"/>
      <c r="E64" s="831"/>
    </row>
    <row r="65" spans="1:5" ht="9.75">
      <c r="A65" s="98" t="s">
        <v>485</v>
      </c>
      <c r="B65" s="832" t="s">
        <v>23</v>
      </c>
      <c r="C65" s="807"/>
      <c r="D65" s="300">
        <f>SUM(D66:D73)</f>
        <v>0</v>
      </c>
      <c r="E65" s="300">
        <f>SUM(E66:E73)</f>
        <v>0</v>
      </c>
    </row>
    <row r="66" spans="1:5" ht="9.75">
      <c r="A66" s="96" t="s">
        <v>622</v>
      </c>
      <c r="B66" s="825" t="s">
        <v>24</v>
      </c>
      <c r="C66" s="808"/>
      <c r="D66" s="1"/>
      <c r="E66" s="1"/>
    </row>
    <row r="67" spans="1:5" ht="9.75">
      <c r="A67" s="96" t="s">
        <v>624</v>
      </c>
      <c r="B67" s="825" t="s">
        <v>739</v>
      </c>
      <c r="C67" s="808"/>
      <c r="D67" s="1"/>
      <c r="E67" s="1"/>
    </row>
    <row r="68" spans="1:5" ht="9.75">
      <c r="A68" s="96" t="s">
        <v>669</v>
      </c>
      <c r="B68" s="825" t="s">
        <v>670</v>
      </c>
      <c r="C68" s="808"/>
      <c r="D68" s="1"/>
      <c r="E68" s="1"/>
    </row>
    <row r="69" spans="1:5" ht="9.75">
      <c r="A69" s="96" t="s">
        <v>671</v>
      </c>
      <c r="B69" s="825" t="s">
        <v>43</v>
      </c>
      <c r="C69" s="808"/>
      <c r="D69" s="1"/>
      <c r="E69" s="1"/>
    </row>
    <row r="70" spans="1:5" ht="9.75">
      <c r="A70" s="96" t="s">
        <v>673</v>
      </c>
      <c r="B70" s="825" t="s">
        <v>674</v>
      </c>
      <c r="C70" s="808"/>
      <c r="D70" s="1"/>
      <c r="E70" s="1"/>
    </row>
    <row r="71" spans="1:5" ht="9.75">
      <c r="A71" s="96" t="s">
        <v>675</v>
      </c>
      <c r="B71" s="825" t="s">
        <v>740</v>
      </c>
      <c r="C71" s="808"/>
      <c r="D71" s="1"/>
      <c r="E71" s="1"/>
    </row>
    <row r="72" spans="1:5" ht="22.5" customHeight="1">
      <c r="A72" s="96" t="s">
        <v>677</v>
      </c>
      <c r="B72" s="825" t="s">
        <v>625</v>
      </c>
      <c r="C72" s="808"/>
      <c r="D72" s="1"/>
      <c r="E72" s="1"/>
    </row>
    <row r="73" spans="1:5" ht="9.75">
      <c r="A73" s="96" t="s">
        <v>679</v>
      </c>
      <c r="B73" s="825" t="s">
        <v>44</v>
      </c>
      <c r="C73" s="808"/>
      <c r="D73" s="1"/>
      <c r="E73" s="1"/>
    </row>
    <row r="74" spans="1:5" ht="18.75" customHeight="1">
      <c r="A74" s="98" t="s">
        <v>681</v>
      </c>
      <c r="B74" s="832" t="s">
        <v>741</v>
      </c>
      <c r="C74" s="807"/>
      <c r="D74" s="300">
        <f>SUM(D75:D84)</f>
        <v>0</v>
      </c>
      <c r="E74" s="300">
        <f>SUM(E75:E84)</f>
        <v>0</v>
      </c>
    </row>
    <row r="75" spans="1:5" ht="9.75">
      <c r="A75" s="96" t="s">
        <v>682</v>
      </c>
      <c r="B75" s="825" t="s">
        <v>45</v>
      </c>
      <c r="C75" s="808"/>
      <c r="D75" s="1"/>
      <c r="E75" s="1"/>
    </row>
    <row r="76" spans="1:5" ht="9.75">
      <c r="A76" s="96" t="s">
        <v>684</v>
      </c>
      <c r="B76" s="825" t="s">
        <v>46</v>
      </c>
      <c r="C76" s="808"/>
      <c r="D76" s="1"/>
      <c r="E76" s="1"/>
    </row>
    <row r="77" spans="1:5" ht="22.5" customHeight="1">
      <c r="A77" s="96" t="s">
        <v>686</v>
      </c>
      <c r="B77" s="825" t="s">
        <v>47</v>
      </c>
      <c r="C77" s="808"/>
      <c r="D77" s="1"/>
      <c r="E77" s="1"/>
    </row>
    <row r="78" spans="1:5" ht="22.5" customHeight="1">
      <c r="A78" s="96" t="s">
        <v>687</v>
      </c>
      <c r="B78" s="825" t="s">
        <v>48</v>
      </c>
      <c r="C78" s="808"/>
      <c r="D78" s="1"/>
      <c r="E78" s="1"/>
    </row>
    <row r="79" spans="1:5" ht="9.75">
      <c r="A79" s="96" t="s">
        <v>688</v>
      </c>
      <c r="B79" s="825" t="s">
        <v>49</v>
      </c>
      <c r="C79" s="808"/>
      <c r="D79" s="1"/>
      <c r="E79" s="1"/>
    </row>
    <row r="80" spans="1:5" ht="9.75">
      <c r="A80" s="96" t="s">
        <v>702</v>
      </c>
      <c r="B80" s="825" t="s">
        <v>703</v>
      </c>
      <c r="C80" s="808"/>
      <c r="D80" s="1"/>
      <c r="E80" s="1"/>
    </row>
    <row r="81" spans="1:5" ht="9.75">
      <c r="A81" s="96" t="s">
        <v>704</v>
      </c>
      <c r="B81" s="825" t="s">
        <v>50</v>
      </c>
      <c r="C81" s="808"/>
      <c r="D81" s="1"/>
      <c r="E81" s="1"/>
    </row>
    <row r="82" spans="1:5" ht="22.5" customHeight="1">
      <c r="A82" s="96" t="s">
        <v>705</v>
      </c>
      <c r="B82" s="825" t="s">
        <v>51</v>
      </c>
      <c r="C82" s="808"/>
      <c r="D82" s="1"/>
      <c r="E82" s="1"/>
    </row>
    <row r="83" spans="1:5" ht="22.5" customHeight="1">
      <c r="A83" s="96" t="s">
        <v>707</v>
      </c>
      <c r="B83" s="825" t="s">
        <v>52</v>
      </c>
      <c r="C83" s="808"/>
      <c r="D83" s="1"/>
      <c r="E83" s="1"/>
    </row>
    <row r="84" spans="1:5" ht="22.5" customHeight="1">
      <c r="A84" s="96" t="s">
        <v>709</v>
      </c>
      <c r="B84" s="825" t="s">
        <v>742</v>
      </c>
      <c r="C84" s="808"/>
      <c r="D84" s="1"/>
      <c r="E84" s="1"/>
    </row>
    <row r="85" spans="1:5" ht="9.75">
      <c r="A85" s="96" t="s">
        <v>710</v>
      </c>
      <c r="B85" s="825" t="s">
        <v>53</v>
      </c>
      <c r="C85" s="808"/>
      <c r="D85" s="1"/>
      <c r="E85" s="1"/>
    </row>
    <row r="86" spans="1:5" ht="22.5" customHeight="1">
      <c r="A86" s="96" t="s">
        <v>712</v>
      </c>
      <c r="B86" s="825" t="s">
        <v>54</v>
      </c>
      <c r="C86" s="808"/>
      <c r="D86" s="1"/>
      <c r="E86" s="1"/>
    </row>
    <row r="87" spans="1:5" ht="22.5" customHeight="1">
      <c r="A87" s="96" t="s">
        <v>714</v>
      </c>
      <c r="B87" s="825" t="s">
        <v>55</v>
      </c>
      <c r="C87" s="808"/>
      <c r="D87" s="1"/>
      <c r="E87" s="1"/>
    </row>
    <row r="88" spans="1:5" ht="22.5" customHeight="1">
      <c r="A88" s="96" t="s">
        <v>716</v>
      </c>
      <c r="B88" s="825" t="s">
        <v>56</v>
      </c>
      <c r="C88" s="808"/>
      <c r="D88" s="1"/>
      <c r="E88" s="1"/>
    </row>
    <row r="89" spans="1:5" ht="9.75">
      <c r="A89" s="96" t="s">
        <v>717</v>
      </c>
      <c r="B89" s="825" t="s">
        <v>57</v>
      </c>
      <c r="C89" s="808"/>
      <c r="D89" s="1"/>
      <c r="E89" s="1"/>
    </row>
    <row r="90" spans="1:5" ht="9.75">
      <c r="A90" s="96" t="s">
        <v>719</v>
      </c>
      <c r="B90" s="825" t="s">
        <v>789</v>
      </c>
      <c r="C90" s="808"/>
      <c r="D90" s="1"/>
      <c r="E90" s="1"/>
    </row>
    <row r="91" spans="1:5" ht="9.75">
      <c r="A91" s="96" t="s">
        <v>790</v>
      </c>
      <c r="B91" s="825" t="s">
        <v>791</v>
      </c>
      <c r="C91" s="808"/>
      <c r="D91" s="1"/>
      <c r="E91" s="1"/>
    </row>
    <row r="92" spans="1:5" ht="11.25">
      <c r="A92" s="320" t="s">
        <v>337</v>
      </c>
      <c r="B92" s="826" t="s">
        <v>58</v>
      </c>
      <c r="C92" s="827"/>
      <c r="D92" s="319">
        <f>SUM(D85:D91)+D74+D65</f>
        <v>0</v>
      </c>
      <c r="E92" s="319">
        <f>SUM(E85:E91)+E74+E65</f>
        <v>0</v>
      </c>
    </row>
    <row r="93" spans="1:5" ht="11.25">
      <c r="A93" s="321" t="s">
        <v>375</v>
      </c>
      <c r="B93" s="833" t="s">
        <v>743</v>
      </c>
      <c r="C93" s="834"/>
      <c r="D93" s="319">
        <f>D41+D63+D92</f>
        <v>0</v>
      </c>
      <c r="E93" s="319">
        <f>E41+E63+E92</f>
        <v>0</v>
      </c>
    </row>
    <row r="94" spans="1:5" ht="11.25">
      <c r="A94" s="321" t="s">
        <v>490</v>
      </c>
      <c r="B94" s="833" t="s">
        <v>59</v>
      </c>
      <c r="C94" s="834"/>
      <c r="D94" s="322"/>
      <c r="E94" s="322"/>
    </row>
    <row r="95" spans="1:5" ht="22.5" customHeight="1">
      <c r="A95" s="321" t="s">
        <v>491</v>
      </c>
      <c r="B95" s="833" t="s">
        <v>60</v>
      </c>
      <c r="C95" s="834"/>
      <c r="D95" s="322"/>
      <c r="E95" s="322"/>
    </row>
    <row r="96" spans="1:5" ht="22.5" customHeight="1">
      <c r="A96" s="321" t="s">
        <v>492</v>
      </c>
      <c r="B96" s="833" t="s">
        <v>61</v>
      </c>
      <c r="C96" s="834"/>
      <c r="D96" s="322"/>
      <c r="E96" s="322"/>
    </row>
    <row r="97" spans="1:5" ht="22.5" customHeight="1">
      <c r="A97" s="321" t="s">
        <v>493</v>
      </c>
      <c r="B97" s="833" t="s">
        <v>80</v>
      </c>
      <c r="C97" s="834"/>
      <c r="D97" s="322"/>
      <c r="E97" s="322"/>
    </row>
  </sheetData>
  <sheetProtection password="9F76" sheet="1" objects="1" scenarios="1" formatCells="0" formatColumns="0" formatRows="0"/>
  <mergeCells count="105">
    <mergeCell ref="A10:E10"/>
    <mergeCell ref="B95:C95"/>
    <mergeCell ref="B96:C96"/>
    <mergeCell ref="B97:C97"/>
    <mergeCell ref="B94:C94"/>
    <mergeCell ref="B84:C84"/>
    <mergeCell ref="B85:C85"/>
    <mergeCell ref="B86:C86"/>
    <mergeCell ref="B78:C78"/>
    <mergeCell ref="B79:C79"/>
    <mergeCell ref="B82:C82"/>
    <mergeCell ref="B89:C89"/>
    <mergeCell ref="B90:C90"/>
    <mergeCell ref="B83:C83"/>
    <mergeCell ref="B91:C91"/>
    <mergeCell ref="B92:C92"/>
    <mergeCell ref="B93:C93"/>
    <mergeCell ref="B87:C87"/>
    <mergeCell ref="B88:C88"/>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A64:E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selection activeCell="G13" sqref="G13"/>
    </sheetView>
  </sheetViews>
  <sheetFormatPr defaultColWidth="9.140625" defaultRowHeight="12.75"/>
  <cols>
    <col min="1" max="1" width="5.140625" style="54" customWidth="1"/>
    <col min="2" max="2" width="42.57421875" style="63" customWidth="1"/>
    <col min="3" max="3" width="4.7109375" style="61" customWidth="1"/>
    <col min="4" max="5" width="14.28125" style="54" customWidth="1"/>
    <col min="6" max="12" width="9.140625" style="174" customWidth="1"/>
    <col min="13" max="16384" width="9.140625" style="54" customWidth="1"/>
  </cols>
  <sheetData>
    <row r="1" spans="1:12" s="53" customFormat="1" ht="12" thickBot="1">
      <c r="A1" s="723" t="s">
        <v>632</v>
      </c>
      <c r="B1" s="723"/>
      <c r="C1" s="723"/>
      <c r="D1" s="723"/>
      <c r="E1" s="723"/>
      <c r="F1" s="173"/>
      <c r="G1" s="173"/>
      <c r="H1" s="173"/>
      <c r="I1" s="173"/>
      <c r="J1" s="173"/>
      <c r="K1" s="173"/>
      <c r="L1" s="173"/>
    </row>
    <row r="2" spans="1:12" s="53" customFormat="1" ht="15.75">
      <c r="A2" s="724" t="s">
        <v>353</v>
      </c>
      <c r="B2" s="725"/>
      <c r="C2" s="733"/>
      <c r="D2" s="835"/>
      <c r="E2" s="836"/>
      <c r="F2" s="173"/>
      <c r="G2" s="173"/>
      <c r="H2" s="173"/>
      <c r="I2" s="173"/>
      <c r="J2" s="173"/>
      <c r="K2" s="173"/>
      <c r="L2" s="173"/>
    </row>
    <row r="3" spans="1:5" ht="15.75">
      <c r="A3" s="724" t="s">
        <v>354</v>
      </c>
      <c r="B3" s="725"/>
      <c r="C3" s="733"/>
      <c r="D3" s="835"/>
      <c r="E3" s="836"/>
    </row>
    <row r="4" spans="1:5" ht="15.75">
      <c r="A4" s="724" t="s">
        <v>521</v>
      </c>
      <c r="B4" s="725"/>
      <c r="C4" s="661" t="str">
        <f>IF(ISBLANK(Ročná_správa!B12),"  ",Ročná_správa!B12)</f>
        <v>STP akciová spoločnosť Michalovce</v>
      </c>
      <c r="D4" s="726"/>
      <c r="E4" s="727"/>
    </row>
    <row r="5" spans="1:5" ht="15.75">
      <c r="A5" s="724" t="s">
        <v>265</v>
      </c>
      <c r="B5" s="730"/>
      <c r="C5" s="661" t="str">
        <f>IF(ISBLANK(Ročná_správa!E6),"  ",Ročná_správa!E6)</f>
        <v>31650058</v>
      </c>
      <c r="D5" s="736"/>
      <c r="E5" s="737"/>
    </row>
    <row r="6" spans="1:5" ht="11.25" customHeight="1">
      <c r="A6" s="55"/>
      <c r="B6" s="56"/>
      <c r="C6" s="57"/>
      <c r="D6" s="55"/>
      <c r="E6" s="55"/>
    </row>
    <row r="7" spans="1:5" ht="9.75" customHeight="1">
      <c r="A7" s="837" t="s">
        <v>486</v>
      </c>
      <c r="B7" s="838"/>
      <c r="C7" s="731" t="s">
        <v>664</v>
      </c>
      <c r="D7" s="843" t="s">
        <v>488</v>
      </c>
      <c r="E7" s="843" t="s">
        <v>487</v>
      </c>
    </row>
    <row r="8" spans="1:5" ht="44.25" customHeight="1">
      <c r="A8" s="839"/>
      <c r="B8" s="840"/>
      <c r="C8" s="731"/>
      <c r="D8" s="844"/>
      <c r="E8" s="844" t="s">
        <v>142</v>
      </c>
    </row>
    <row r="9" spans="1:5" ht="12.75">
      <c r="A9" s="841"/>
      <c r="B9" s="842"/>
      <c r="C9" s="142"/>
      <c r="D9" s="172"/>
      <c r="E9" s="172"/>
    </row>
    <row r="10" spans="1:5" ht="12.75">
      <c r="A10" s="841"/>
      <c r="B10" s="842"/>
      <c r="C10" s="142"/>
      <c r="D10" s="1"/>
      <c r="E10" s="1"/>
    </row>
    <row r="11" spans="1:5" ht="12.75">
      <c r="A11" s="841"/>
      <c r="B11" s="842"/>
      <c r="C11" s="142"/>
      <c r="D11" s="172"/>
      <c r="E11" s="172"/>
    </row>
    <row r="12" spans="1:5" ht="12.75">
      <c r="A12" s="841"/>
      <c r="B12" s="842"/>
      <c r="C12" s="142"/>
      <c r="D12" s="172"/>
      <c r="E12" s="172"/>
    </row>
    <row r="13" spans="1:5" ht="12.75">
      <c r="A13" s="841"/>
      <c r="B13" s="842"/>
      <c r="C13" s="142"/>
      <c r="D13" s="1"/>
      <c r="E13" s="1"/>
    </row>
    <row r="14" spans="1:5" ht="12.75">
      <c r="A14" s="841"/>
      <c r="B14" s="842"/>
      <c r="C14" s="142"/>
      <c r="D14" s="1"/>
      <c r="E14" s="1"/>
    </row>
    <row r="15" spans="1:5" ht="12.75">
      <c r="A15" s="841"/>
      <c r="B15" s="842"/>
      <c r="C15" s="142"/>
      <c r="D15" s="1"/>
      <c r="E15" s="1"/>
    </row>
    <row r="16" spans="1:5" ht="12.75">
      <c r="A16" s="841"/>
      <c r="B16" s="842"/>
      <c r="C16" s="142"/>
      <c r="D16" s="1"/>
      <c r="E16" s="1"/>
    </row>
    <row r="17" spans="1:5" ht="12.75">
      <c r="A17" s="841"/>
      <c r="B17" s="842"/>
      <c r="C17" s="142"/>
      <c r="D17" s="1"/>
      <c r="E17" s="1"/>
    </row>
    <row r="18" spans="1:5" ht="12.75">
      <c r="A18" s="841"/>
      <c r="B18" s="842"/>
      <c r="C18" s="142"/>
      <c r="D18" s="1"/>
      <c r="E18" s="1"/>
    </row>
    <row r="19" spans="1:5" ht="12.75">
      <c r="A19" s="841"/>
      <c r="B19" s="842"/>
      <c r="C19" s="142"/>
      <c r="D19" s="1"/>
      <c r="E19" s="1"/>
    </row>
    <row r="20" spans="1:5" ht="12.75">
      <c r="A20" s="841"/>
      <c r="B20" s="842"/>
      <c r="C20" s="142"/>
      <c r="D20" s="1"/>
      <c r="E20" s="1"/>
    </row>
    <row r="21" spans="1:5" ht="12.75">
      <c r="A21" s="841"/>
      <c r="B21" s="842"/>
      <c r="C21" s="142"/>
      <c r="D21" s="172"/>
      <c r="E21" s="172"/>
    </row>
    <row r="22" spans="1:5" ht="12.75">
      <c r="A22" s="841"/>
      <c r="B22" s="842"/>
      <c r="C22" s="142"/>
      <c r="D22" s="1"/>
      <c r="E22" s="1"/>
    </row>
    <row r="23" spans="1:5" ht="12.75">
      <c r="A23" s="841"/>
      <c r="B23" s="842"/>
      <c r="C23" s="142"/>
      <c r="D23" s="1"/>
      <c r="E23" s="1"/>
    </row>
    <row r="24" spans="1:5" ht="12.75">
      <c r="A24" s="841"/>
      <c r="B24" s="842"/>
      <c r="C24" s="142"/>
      <c r="D24" s="1"/>
      <c r="E24" s="1"/>
    </row>
    <row r="25" spans="1:5" ht="12.75">
      <c r="A25" s="841"/>
      <c r="B25" s="842"/>
      <c r="C25" s="142"/>
      <c r="D25" s="1"/>
      <c r="E25" s="1"/>
    </row>
    <row r="26" spans="1:5" ht="12.75">
      <c r="A26" s="841"/>
      <c r="B26" s="842"/>
      <c r="C26" s="142"/>
      <c r="D26" s="1"/>
      <c r="E26" s="1"/>
    </row>
    <row r="27" spans="1:5" ht="12.75">
      <c r="A27" s="841"/>
      <c r="B27" s="842"/>
      <c r="C27" s="142"/>
      <c r="D27" s="1"/>
      <c r="E27" s="1"/>
    </row>
    <row r="28" spans="1:5" ht="12.75">
      <c r="A28" s="841"/>
      <c r="B28" s="842"/>
      <c r="C28" s="142"/>
      <c r="D28" s="1"/>
      <c r="E28" s="1"/>
    </row>
    <row r="29" spans="1:5" ht="12.75">
      <c r="A29" s="841"/>
      <c r="B29" s="842"/>
      <c r="C29" s="142"/>
      <c r="D29" s="1"/>
      <c r="E29" s="1"/>
    </row>
    <row r="30" spans="1:5" ht="12.75">
      <c r="A30" s="841"/>
      <c r="B30" s="842"/>
      <c r="C30" s="142"/>
      <c r="D30" s="1"/>
      <c r="E30" s="1"/>
    </row>
    <row r="31" spans="1:5" ht="12.75">
      <c r="A31" s="841"/>
      <c r="B31" s="842"/>
      <c r="C31" s="142"/>
      <c r="D31" s="172"/>
      <c r="E31" s="172"/>
    </row>
    <row r="32" spans="1:5" ht="12.75">
      <c r="A32" s="841"/>
      <c r="B32" s="842"/>
      <c r="C32" s="142"/>
      <c r="D32" s="1"/>
      <c r="E32" s="1"/>
    </row>
    <row r="33" spans="1:5" ht="12.75">
      <c r="A33" s="841"/>
      <c r="B33" s="842"/>
      <c r="C33" s="142"/>
      <c r="D33" s="1"/>
      <c r="E33" s="1"/>
    </row>
    <row r="34" spans="1:5" ht="12.75">
      <c r="A34" s="841"/>
      <c r="B34" s="842"/>
      <c r="C34" s="142"/>
      <c r="D34" s="1"/>
      <c r="E34" s="1"/>
    </row>
    <row r="35" spans="1:5" ht="12.75">
      <c r="A35" s="841"/>
      <c r="B35" s="842"/>
      <c r="C35" s="142"/>
      <c r="D35" s="1"/>
      <c r="E35" s="1"/>
    </row>
    <row r="36" spans="1:5" ht="12.75">
      <c r="A36" s="841"/>
      <c r="B36" s="842"/>
      <c r="C36" s="142"/>
      <c r="D36" s="1"/>
      <c r="E36" s="1"/>
    </row>
    <row r="37" spans="1:5" ht="12.75">
      <c r="A37" s="841"/>
      <c r="B37" s="842"/>
      <c r="C37" s="142"/>
      <c r="D37" s="1"/>
      <c r="E37" s="1"/>
    </row>
    <row r="38" spans="1:5" ht="12.75">
      <c r="A38" s="841"/>
      <c r="B38" s="842"/>
      <c r="C38" s="142"/>
      <c r="D38" s="1"/>
      <c r="E38" s="1"/>
    </row>
    <row r="39" spans="1:5" ht="12.75">
      <c r="A39" s="841"/>
      <c r="B39" s="842"/>
      <c r="C39" s="142"/>
      <c r="D39" s="1"/>
      <c r="E39" s="1"/>
    </row>
    <row r="40" spans="1:5" ht="12.75">
      <c r="A40" s="841"/>
      <c r="B40" s="842"/>
      <c r="C40" s="142"/>
      <c r="D40" s="172"/>
      <c r="E40" s="172"/>
    </row>
    <row r="41" spans="1:5" ht="12.75">
      <c r="A41" s="841"/>
      <c r="B41" s="842"/>
      <c r="C41" s="142"/>
      <c r="D41" s="172"/>
      <c r="E41" s="172"/>
    </row>
    <row r="42" spans="1:5" ht="12.75">
      <c r="A42" s="841"/>
      <c r="B42" s="842"/>
      <c r="C42" s="142"/>
      <c r="D42" s="1"/>
      <c r="E42" s="1"/>
    </row>
    <row r="43" spans="1:5" ht="12.75">
      <c r="A43" s="841"/>
      <c r="B43" s="842"/>
      <c r="C43" s="142"/>
      <c r="D43" s="1"/>
      <c r="E43" s="1"/>
    </row>
    <row r="44" spans="1:5" ht="12.75">
      <c r="A44" s="841"/>
      <c r="B44" s="842"/>
      <c r="C44" s="142"/>
      <c r="D44" s="1"/>
      <c r="E44" s="1"/>
    </row>
    <row r="45" spans="1:5" ht="12.75">
      <c r="A45" s="841"/>
      <c r="B45" s="842"/>
      <c r="C45" s="142"/>
      <c r="D45" s="1"/>
      <c r="E45" s="1"/>
    </row>
    <row r="46" spans="1:5" ht="12.75">
      <c r="A46" s="841"/>
      <c r="B46" s="842"/>
      <c r="C46" s="142"/>
      <c r="D46" s="1"/>
      <c r="E46" s="1"/>
    </row>
    <row r="47" spans="1:5" ht="12.75">
      <c r="A47" s="841"/>
      <c r="B47" s="842"/>
      <c r="C47" s="142"/>
      <c r="D47" s="1"/>
      <c r="E47" s="1"/>
    </row>
    <row r="48" spans="1:5" ht="12.75">
      <c r="A48" s="841"/>
      <c r="B48" s="842"/>
      <c r="C48" s="142"/>
      <c r="D48" s="1"/>
      <c r="E48" s="1"/>
    </row>
    <row r="49" spans="1:5" ht="12.75">
      <c r="A49" s="841"/>
      <c r="B49" s="842"/>
      <c r="C49" s="142"/>
      <c r="D49" s="172"/>
      <c r="E49" s="172"/>
    </row>
    <row r="50" spans="1:5" ht="12.75">
      <c r="A50" s="841"/>
      <c r="B50" s="842"/>
      <c r="C50" s="142"/>
      <c r="D50" s="1"/>
      <c r="E50" s="1"/>
    </row>
    <row r="51" spans="1:5" ht="12.75">
      <c r="A51" s="841"/>
      <c r="B51" s="842"/>
      <c r="C51" s="142"/>
      <c r="D51" s="1"/>
      <c r="E51" s="1"/>
    </row>
    <row r="52" spans="1:5" ht="12.75">
      <c r="A52" s="841"/>
      <c r="B52" s="842"/>
      <c r="C52" s="142"/>
      <c r="D52" s="1"/>
      <c r="E52" s="1"/>
    </row>
    <row r="53" spans="1:5" ht="12.75">
      <c r="A53" s="841"/>
      <c r="B53" s="842"/>
      <c r="C53" s="142"/>
      <c r="D53" s="1"/>
      <c r="E53" s="1"/>
    </row>
    <row r="54" spans="1:5" ht="12.75">
      <c r="A54" s="841"/>
      <c r="B54" s="842"/>
      <c r="C54" s="142"/>
      <c r="D54" s="1"/>
      <c r="E54" s="1"/>
    </row>
    <row r="55" spans="1:5" ht="12.75">
      <c r="A55" s="841"/>
      <c r="B55" s="842"/>
      <c r="C55" s="142"/>
      <c r="D55" s="1"/>
      <c r="E55" s="1"/>
    </row>
    <row r="56" spans="1:5" ht="12.75">
      <c r="A56" s="841"/>
      <c r="B56" s="842"/>
      <c r="C56" s="142"/>
      <c r="D56" s="172"/>
      <c r="E56" s="172"/>
    </row>
    <row r="57" spans="1:5" ht="12.75">
      <c r="A57" s="841"/>
      <c r="B57" s="842"/>
      <c r="C57" s="142"/>
      <c r="D57" s="1"/>
      <c r="E57" s="1"/>
    </row>
    <row r="58" spans="1:5" ht="12.75">
      <c r="A58" s="841"/>
      <c r="B58" s="842"/>
      <c r="C58" s="142"/>
      <c r="D58" s="1"/>
      <c r="E58" s="1"/>
    </row>
    <row r="59" spans="1:5" ht="12.75">
      <c r="A59" s="841"/>
      <c r="B59" s="842"/>
      <c r="C59" s="142"/>
      <c r="D59" s="1"/>
      <c r="E59" s="1"/>
    </row>
    <row r="60" spans="1:5" ht="12.75">
      <c r="A60" s="841"/>
      <c r="B60" s="842"/>
      <c r="C60" s="142"/>
      <c r="D60" s="1"/>
      <c r="E60" s="1"/>
    </row>
    <row r="61" spans="1:5" ht="12.75">
      <c r="A61" s="841"/>
      <c r="B61" s="842"/>
      <c r="C61" s="142"/>
      <c r="D61" s="1"/>
      <c r="E61" s="1"/>
    </row>
    <row r="62" spans="1:5" ht="12.75">
      <c r="A62" s="841"/>
      <c r="B62" s="842"/>
      <c r="C62" s="142"/>
      <c r="D62" s="1"/>
      <c r="E62" s="1"/>
    </row>
    <row r="63" spans="1:5" ht="12.75">
      <c r="A63" s="841"/>
      <c r="B63" s="842"/>
      <c r="C63" s="142"/>
      <c r="D63" s="1"/>
      <c r="E63" s="1"/>
    </row>
    <row r="64" spans="1:5" ht="12.75">
      <c r="A64" s="841"/>
      <c r="B64" s="842"/>
      <c r="C64" s="142"/>
      <c r="D64" s="172"/>
      <c r="E64" s="172"/>
    </row>
    <row r="65" spans="1:5" ht="12.75">
      <c r="A65" s="841"/>
      <c r="B65" s="842"/>
      <c r="C65" s="142"/>
      <c r="D65" s="1"/>
      <c r="E65" s="1"/>
    </row>
    <row r="66" spans="1:5" ht="12.75">
      <c r="A66" s="841"/>
      <c r="B66" s="842"/>
      <c r="C66" s="142"/>
      <c r="D66" s="1"/>
      <c r="E66" s="1"/>
    </row>
    <row r="67" spans="1:5" ht="12.75">
      <c r="A67" s="841"/>
      <c r="B67" s="842"/>
      <c r="C67" s="142"/>
      <c r="D67" s="1"/>
      <c r="E67" s="1"/>
    </row>
    <row r="68" spans="1:5" ht="12.75">
      <c r="A68" s="841"/>
      <c r="B68" s="842"/>
      <c r="C68" s="142"/>
      <c r="D68" s="1"/>
      <c r="E68" s="1"/>
    </row>
    <row r="69" spans="1:5" ht="12.75">
      <c r="A69" s="841"/>
      <c r="B69" s="842"/>
      <c r="C69" s="142"/>
      <c r="D69" s="1"/>
      <c r="E69" s="1"/>
    </row>
    <row r="70" spans="1:5" ht="12.75">
      <c r="A70" s="841"/>
      <c r="B70" s="842"/>
      <c r="C70" s="142"/>
      <c r="D70" s="172"/>
      <c r="E70" s="172"/>
    </row>
    <row r="71" spans="1:5" ht="12.75">
      <c r="A71" s="841"/>
      <c r="B71" s="842"/>
      <c r="C71" s="142"/>
      <c r="D71" s="1"/>
      <c r="E71" s="1"/>
    </row>
    <row r="72" spans="1:5" ht="12.75">
      <c r="A72" s="841"/>
      <c r="B72" s="842"/>
      <c r="C72" s="142"/>
      <c r="D72" s="1"/>
      <c r="E72" s="1"/>
    </row>
    <row r="73" spans="1:5" ht="12.75">
      <c r="A73" s="841"/>
      <c r="B73" s="842"/>
      <c r="C73" s="142"/>
      <c r="D73" s="172"/>
      <c r="E73" s="172"/>
    </row>
    <row r="74" spans="2:5" ht="9.75">
      <c r="B74" s="60"/>
      <c r="D74" s="62"/>
      <c r="E74" s="62"/>
    </row>
    <row r="75" spans="4:5" ht="9.75">
      <c r="D75" s="62"/>
      <c r="E75" s="62"/>
    </row>
    <row r="76" spans="4:5" ht="9.75">
      <c r="D76" s="62"/>
      <c r="E76" s="62"/>
    </row>
    <row r="77" spans="4:5" ht="9.75">
      <c r="D77" s="62"/>
      <c r="E77" s="62"/>
    </row>
    <row r="78" spans="4:5" ht="9.75">
      <c r="D78" s="62"/>
      <c r="E78" s="62"/>
    </row>
    <row r="79" spans="4:5" ht="9.75">
      <c r="D79" s="62"/>
      <c r="E79" s="62"/>
    </row>
    <row r="80" spans="4:5" ht="9.75">
      <c r="D80" s="62"/>
      <c r="E80" s="62"/>
    </row>
    <row r="81" spans="4:5" ht="9.75">
      <c r="D81" s="62"/>
      <c r="E81" s="62"/>
    </row>
    <row r="82" spans="4:5" ht="9.75">
      <c r="D82" s="62"/>
      <c r="E82" s="62"/>
    </row>
    <row r="83" spans="4:5" ht="9.75">
      <c r="D83" s="62"/>
      <c r="E83" s="62"/>
    </row>
    <row r="84" spans="4:5" ht="9.75">
      <c r="D84" s="62"/>
      <c r="E84" s="62"/>
    </row>
    <row r="85" spans="4:5" ht="9.75">
      <c r="D85" s="62"/>
      <c r="E85" s="62"/>
    </row>
    <row r="86" spans="4:5" ht="9.75">
      <c r="D86" s="62"/>
      <c r="E86" s="62"/>
    </row>
    <row r="87" spans="4:5" ht="9.75">
      <c r="D87" s="62"/>
      <c r="E87" s="62"/>
    </row>
    <row r="88" spans="4:5" ht="9.75">
      <c r="D88" s="62"/>
      <c r="E88" s="62"/>
    </row>
    <row r="89" spans="4:5" ht="9.75">
      <c r="D89" s="62"/>
      <c r="E89" s="62"/>
    </row>
    <row r="90" spans="4:5" ht="9.75">
      <c r="D90" s="62"/>
      <c r="E90" s="62"/>
    </row>
    <row r="91" spans="4:5" ht="9.75">
      <c r="D91" s="62"/>
      <c r="E91" s="62"/>
    </row>
    <row r="92" spans="4:5" ht="9.75">
      <c r="D92" s="62"/>
      <c r="E92" s="62"/>
    </row>
    <row r="93" spans="4:5" ht="9.75">
      <c r="D93" s="62"/>
      <c r="E93" s="62"/>
    </row>
    <row r="94" spans="4:5" ht="9.75">
      <c r="D94" s="62"/>
      <c r="E94" s="62"/>
    </row>
    <row r="95" spans="4:5" ht="9.75">
      <c r="D95" s="62"/>
      <c r="E95" s="62"/>
    </row>
    <row r="96" spans="4:5" ht="9.75">
      <c r="D96" s="62"/>
      <c r="E96" s="62"/>
    </row>
    <row r="97" spans="4:5" ht="9.75">
      <c r="D97" s="62"/>
      <c r="E97" s="62"/>
    </row>
    <row r="98" spans="4:5" ht="9.75">
      <c r="D98" s="62"/>
      <c r="E98" s="62"/>
    </row>
    <row r="99" spans="4:5" ht="9.75">
      <c r="D99" s="62"/>
      <c r="E99" s="62"/>
    </row>
    <row r="100" spans="4:5" ht="9.75">
      <c r="D100" s="62"/>
      <c r="E100" s="62"/>
    </row>
    <row r="101" spans="4:5" ht="9.75">
      <c r="D101" s="62"/>
      <c r="E101" s="62"/>
    </row>
    <row r="102" spans="4:5" ht="9.75">
      <c r="D102" s="62"/>
      <c r="E102" s="62"/>
    </row>
    <row r="103" spans="4:5" ht="9.75">
      <c r="D103" s="62"/>
      <c r="E103" s="62"/>
    </row>
    <row r="104" spans="4:5" ht="9.75">
      <c r="D104" s="62"/>
      <c r="E104" s="62"/>
    </row>
    <row r="105" spans="4:5" ht="9.75">
      <c r="D105" s="62"/>
      <c r="E105" s="62"/>
    </row>
    <row r="106" spans="4:5" ht="9.75">
      <c r="D106" s="62"/>
      <c r="E106" s="62"/>
    </row>
    <row r="107" spans="4:5" ht="9.75">
      <c r="D107" s="62"/>
      <c r="E107" s="62"/>
    </row>
    <row r="108" spans="4:5" ht="9.75">
      <c r="D108" s="62"/>
      <c r="E108" s="62"/>
    </row>
    <row r="109" spans="4:5" ht="9.75">
      <c r="D109" s="62"/>
      <c r="E109" s="62"/>
    </row>
    <row r="110" spans="4:5" ht="9.75">
      <c r="D110" s="62"/>
      <c r="E110" s="62"/>
    </row>
    <row r="111" spans="4:5" ht="9.75">
      <c r="D111" s="62"/>
      <c r="E111" s="62"/>
    </row>
    <row r="112" spans="4:5" ht="9.75">
      <c r="D112" s="62"/>
      <c r="E112" s="62"/>
    </row>
    <row r="113" spans="4:5" ht="9.75">
      <c r="D113" s="62"/>
      <c r="E113" s="62"/>
    </row>
    <row r="114" spans="4:5" ht="9.75">
      <c r="D114" s="62"/>
      <c r="E114" s="62"/>
    </row>
    <row r="115" spans="4:5" ht="9.75">
      <c r="D115" s="62"/>
      <c r="E115" s="62"/>
    </row>
    <row r="116" spans="4:5" ht="9.75">
      <c r="D116" s="62"/>
      <c r="E116" s="62"/>
    </row>
    <row r="117" spans="4:5" ht="9.75">
      <c r="D117" s="62"/>
      <c r="E117" s="62"/>
    </row>
    <row r="118" spans="4:5" ht="9.75">
      <c r="D118" s="62"/>
      <c r="E118" s="62"/>
    </row>
    <row r="119" spans="4:5" ht="9.75">
      <c r="D119" s="62"/>
      <c r="E119" s="62"/>
    </row>
    <row r="120" spans="4:5" ht="9.75">
      <c r="D120" s="62"/>
      <c r="E120" s="62"/>
    </row>
    <row r="121" spans="4:5" ht="9.75">
      <c r="D121" s="62"/>
      <c r="E121" s="62"/>
    </row>
    <row r="122" spans="4:5" ht="9.75">
      <c r="D122" s="62"/>
      <c r="E122" s="62"/>
    </row>
    <row r="123" spans="4:5" ht="9.75">
      <c r="D123" s="62"/>
      <c r="E123" s="62"/>
    </row>
    <row r="124" spans="4:5" ht="9.75">
      <c r="D124" s="62"/>
      <c r="E124" s="62"/>
    </row>
    <row r="125" spans="4:5" ht="9.75">
      <c r="D125" s="62"/>
      <c r="E125" s="62"/>
    </row>
    <row r="126" spans="4:5" ht="9.75">
      <c r="D126" s="62"/>
      <c r="E126" s="62"/>
    </row>
    <row r="127" spans="4:5" ht="9.75">
      <c r="D127" s="62"/>
      <c r="E127" s="62"/>
    </row>
    <row r="128" spans="4:5" ht="9.75">
      <c r="D128" s="62"/>
      <c r="E128" s="62"/>
    </row>
    <row r="129" spans="4:5" ht="9.75">
      <c r="D129" s="62"/>
      <c r="E129" s="62"/>
    </row>
    <row r="130" spans="4:5" ht="9.75">
      <c r="D130" s="62"/>
      <c r="E130" s="62"/>
    </row>
    <row r="131" spans="4:5" ht="9.75">
      <c r="D131" s="62"/>
      <c r="E131" s="62"/>
    </row>
    <row r="132" spans="4:5" ht="9.75">
      <c r="D132" s="62"/>
      <c r="E132" s="62"/>
    </row>
    <row r="133" spans="4:5" ht="9.75">
      <c r="D133" s="62"/>
      <c r="E133" s="62"/>
    </row>
    <row r="134" spans="4:5" ht="9.75">
      <c r="D134" s="62"/>
      <c r="E134" s="62"/>
    </row>
    <row r="135" spans="4:5" ht="9.75">
      <c r="D135" s="62"/>
      <c r="E135" s="62"/>
    </row>
    <row r="136" spans="4:5" ht="9.75">
      <c r="D136" s="62"/>
      <c r="E136" s="62"/>
    </row>
    <row r="137" spans="4:5" ht="9.75">
      <c r="D137" s="62"/>
      <c r="E137" s="62"/>
    </row>
    <row r="138" spans="4:5" ht="9.75">
      <c r="D138" s="62"/>
      <c r="E138" s="62"/>
    </row>
    <row r="139" spans="4:5" ht="9.75">
      <c r="D139" s="62"/>
      <c r="E139" s="62"/>
    </row>
    <row r="140" spans="4:5" ht="9.75">
      <c r="D140" s="62"/>
      <c r="E140" s="62"/>
    </row>
    <row r="141" spans="4:5" ht="9.75">
      <c r="D141" s="62"/>
      <c r="E141" s="62"/>
    </row>
    <row r="142" spans="4:5" ht="9.75">
      <c r="D142" s="62"/>
      <c r="E142" s="62"/>
    </row>
    <row r="143" spans="4:5" ht="9.75">
      <c r="D143" s="62"/>
      <c r="E143" s="62"/>
    </row>
    <row r="144" spans="4:5" ht="9.75">
      <c r="D144" s="62"/>
      <c r="E144" s="62"/>
    </row>
    <row r="145" spans="4:5" ht="9.75">
      <c r="D145" s="62"/>
      <c r="E145" s="62"/>
    </row>
    <row r="146" spans="4:5" ht="9.75">
      <c r="D146" s="62"/>
      <c r="E146" s="62"/>
    </row>
    <row r="147" spans="4:5" ht="9.75">
      <c r="D147" s="62"/>
      <c r="E147" s="62"/>
    </row>
    <row r="148" spans="4:5" ht="9.75">
      <c r="D148" s="62"/>
      <c r="E148" s="62"/>
    </row>
    <row r="149" spans="4:5" ht="9.75">
      <c r="D149" s="62"/>
      <c r="E149" s="62"/>
    </row>
    <row r="150" spans="4:5" ht="9.75">
      <c r="D150" s="62"/>
      <c r="E150" s="62"/>
    </row>
    <row r="151" spans="4:5" ht="9.75">
      <c r="D151" s="62"/>
      <c r="E151" s="62"/>
    </row>
    <row r="152" spans="4:5" ht="9.75">
      <c r="D152" s="62"/>
      <c r="E152" s="62"/>
    </row>
    <row r="153" spans="4:5" ht="9.75">
      <c r="D153" s="62"/>
      <c r="E153" s="62"/>
    </row>
    <row r="154" spans="4:5" ht="9.75">
      <c r="D154" s="62"/>
      <c r="E154" s="62"/>
    </row>
    <row r="155" spans="4:5" ht="9.75">
      <c r="D155" s="62"/>
      <c r="E155" s="62"/>
    </row>
    <row r="156" spans="4:5" ht="9.75">
      <c r="D156" s="62"/>
      <c r="E156" s="62"/>
    </row>
    <row r="157" spans="4:5" ht="9.75">
      <c r="D157" s="62"/>
      <c r="E157" s="62"/>
    </row>
    <row r="158" spans="4:5" ht="9.75">
      <c r="D158" s="62"/>
      <c r="E158" s="62"/>
    </row>
    <row r="159" spans="4:5" ht="9.75">
      <c r="D159" s="62"/>
      <c r="E159" s="62"/>
    </row>
    <row r="160" spans="4:5" ht="9.75">
      <c r="D160" s="62"/>
      <c r="E160" s="62"/>
    </row>
    <row r="161" spans="4:5" ht="9.75">
      <c r="D161" s="62"/>
      <c r="E161" s="62"/>
    </row>
    <row r="162" spans="4:5" ht="9.75">
      <c r="D162" s="62"/>
      <c r="E162" s="62"/>
    </row>
    <row r="163" spans="4:5" ht="9.75">
      <c r="D163" s="62"/>
      <c r="E163" s="62"/>
    </row>
    <row r="164" spans="4:5" ht="9.75">
      <c r="D164" s="62"/>
      <c r="E164" s="62"/>
    </row>
    <row r="165" spans="4:5" ht="9.75">
      <c r="D165" s="62"/>
      <c r="E165" s="62"/>
    </row>
    <row r="166" spans="4:5" ht="9.75">
      <c r="D166" s="62"/>
      <c r="E166" s="62"/>
    </row>
    <row r="167" spans="4:5" ht="9.75">
      <c r="D167" s="62"/>
      <c r="E167" s="62"/>
    </row>
    <row r="168" spans="4:5" ht="9.75">
      <c r="D168" s="62"/>
      <c r="E168" s="62"/>
    </row>
    <row r="169" spans="4:5" ht="9.75">
      <c r="D169" s="62"/>
      <c r="E169" s="62"/>
    </row>
    <row r="170" spans="4:5" ht="9.75">
      <c r="D170" s="62"/>
      <c r="E170" s="62"/>
    </row>
    <row r="171" spans="4:5" ht="9.75">
      <c r="D171" s="62"/>
      <c r="E171" s="62"/>
    </row>
    <row r="172" spans="4:5" ht="9.75">
      <c r="D172" s="62"/>
      <c r="E172" s="62"/>
    </row>
    <row r="173" spans="4:5" ht="9.75">
      <c r="D173" s="62"/>
      <c r="E173" s="62"/>
    </row>
    <row r="174" spans="4:5" ht="9.75">
      <c r="D174" s="62"/>
      <c r="E174" s="62"/>
    </row>
    <row r="175" spans="4:5" ht="9.75">
      <c r="D175" s="62"/>
      <c r="E175" s="62"/>
    </row>
    <row r="176" spans="4:5" ht="9.75">
      <c r="D176" s="62"/>
      <c r="E176" s="62"/>
    </row>
    <row r="177" spans="4:5" ht="9.75">
      <c r="D177" s="62"/>
      <c r="E177" s="62"/>
    </row>
    <row r="178" spans="4:5" ht="9.75">
      <c r="D178" s="62"/>
      <c r="E178" s="62"/>
    </row>
    <row r="179" spans="4:5" ht="9.75">
      <c r="D179" s="62"/>
      <c r="E179" s="62"/>
    </row>
    <row r="180" spans="4:5" ht="9.75">
      <c r="D180" s="62"/>
      <c r="E180" s="62"/>
    </row>
    <row r="181" spans="4:5" ht="9.75">
      <c r="D181" s="62"/>
      <c r="E181" s="62"/>
    </row>
    <row r="182" spans="4:5" ht="9.75">
      <c r="D182" s="62"/>
      <c r="E182" s="62"/>
    </row>
    <row r="183" spans="4:5" ht="9.75">
      <c r="D183" s="62"/>
      <c r="E183" s="62"/>
    </row>
    <row r="184" spans="4:5" ht="9.75">
      <c r="D184" s="62"/>
      <c r="E184" s="62"/>
    </row>
    <row r="185" spans="4:5" ht="9.75">
      <c r="D185" s="62"/>
      <c r="E185" s="62"/>
    </row>
    <row r="186" spans="4:5" ht="9.75">
      <c r="D186" s="62"/>
      <c r="E186" s="62"/>
    </row>
    <row r="187" spans="4:5" ht="9.75">
      <c r="D187" s="62"/>
      <c r="E187" s="62"/>
    </row>
    <row r="188" spans="4:5" ht="9.75">
      <c r="D188" s="62"/>
      <c r="E188" s="62"/>
    </row>
    <row r="189" spans="4:5" ht="9.75">
      <c r="D189" s="62"/>
      <c r="E189" s="62"/>
    </row>
    <row r="190" spans="4:5" ht="9.75">
      <c r="D190" s="62"/>
      <c r="E190" s="62"/>
    </row>
    <row r="191" spans="4:5" ht="9.75">
      <c r="D191" s="62"/>
      <c r="E191" s="62"/>
    </row>
    <row r="192" spans="4:5" ht="9.75">
      <c r="D192" s="62"/>
      <c r="E192" s="62"/>
    </row>
    <row r="193" spans="4:5" ht="9.75">
      <c r="D193" s="62"/>
      <c r="E193" s="62"/>
    </row>
    <row r="194" spans="4:5" ht="9.75">
      <c r="D194" s="62"/>
      <c r="E194" s="62"/>
    </row>
    <row r="195" spans="4:5" ht="9.75">
      <c r="D195" s="62"/>
      <c r="E195" s="62"/>
    </row>
    <row r="196" spans="4:5" ht="9.75">
      <c r="D196" s="62"/>
      <c r="E196" s="62"/>
    </row>
    <row r="197" spans="4:5" ht="9.75">
      <c r="D197" s="62"/>
      <c r="E197" s="62"/>
    </row>
    <row r="198" spans="4:5" ht="9.75">
      <c r="D198" s="62"/>
      <c r="E198" s="62"/>
    </row>
    <row r="199" spans="4:5" ht="9.75">
      <c r="D199" s="62"/>
      <c r="E199" s="62"/>
    </row>
    <row r="200" spans="4:5" ht="9.75">
      <c r="D200" s="62"/>
      <c r="E200" s="62"/>
    </row>
    <row r="201" spans="4:5" ht="9.75">
      <c r="D201" s="62"/>
      <c r="E201" s="62"/>
    </row>
    <row r="202" spans="4:5" ht="9.75">
      <c r="D202" s="62"/>
      <c r="E202" s="62"/>
    </row>
    <row r="203" spans="4:5" ht="9.75">
      <c r="D203" s="62"/>
      <c r="E203" s="62"/>
    </row>
    <row r="204" spans="4:5" ht="9.75">
      <c r="D204" s="62"/>
      <c r="E204" s="62"/>
    </row>
    <row r="205" spans="4:5" ht="9.75">
      <c r="D205" s="62"/>
      <c r="E205" s="62"/>
    </row>
    <row r="206" spans="4:5" ht="9.75">
      <c r="D206" s="62"/>
      <c r="E206" s="62"/>
    </row>
    <row r="207" spans="4:5" ht="9.75">
      <c r="D207" s="62"/>
      <c r="E207" s="62"/>
    </row>
    <row r="208" spans="4:5" ht="9.75">
      <c r="D208" s="62"/>
      <c r="E208" s="62"/>
    </row>
    <row r="209" spans="4:5" ht="9.75">
      <c r="D209" s="62"/>
      <c r="E209" s="62"/>
    </row>
    <row r="210" spans="4:5" ht="9.75">
      <c r="D210" s="62"/>
      <c r="E210" s="62"/>
    </row>
    <row r="211" spans="4:5" ht="9.75">
      <c r="D211" s="62"/>
      <c r="E211" s="62"/>
    </row>
    <row r="212" spans="4:5" ht="9.75">
      <c r="D212" s="62"/>
      <c r="E212" s="62"/>
    </row>
    <row r="213" spans="4:5" ht="9.75">
      <c r="D213" s="62"/>
      <c r="E213" s="62"/>
    </row>
    <row r="214" spans="4:5" ht="9.75">
      <c r="D214" s="62"/>
      <c r="E214" s="62"/>
    </row>
    <row r="215" spans="4:5" ht="9.75">
      <c r="D215" s="62"/>
      <c r="E215" s="62"/>
    </row>
    <row r="216" spans="4:5" ht="9.75">
      <c r="D216" s="62"/>
      <c r="E216" s="62"/>
    </row>
    <row r="217" spans="4:5" ht="9.75">
      <c r="D217" s="62"/>
      <c r="E217" s="62"/>
    </row>
    <row r="218" spans="4:5" ht="9.75">
      <c r="D218" s="62"/>
      <c r="E218" s="62"/>
    </row>
    <row r="219" spans="4:5" ht="9.75">
      <c r="D219" s="62"/>
      <c r="E219" s="62"/>
    </row>
    <row r="220" spans="4:5" ht="9.75">
      <c r="D220" s="62"/>
      <c r="E220" s="62"/>
    </row>
    <row r="221" spans="4:5" ht="9.75">
      <c r="D221" s="62"/>
      <c r="E221" s="62"/>
    </row>
    <row r="222" spans="4:5" ht="9.75">
      <c r="D222" s="62"/>
      <c r="E222" s="62"/>
    </row>
    <row r="223" spans="4:5" ht="9.75">
      <c r="D223" s="62"/>
      <c r="E223" s="62"/>
    </row>
    <row r="224" spans="4:5" ht="9.75">
      <c r="D224" s="62"/>
      <c r="E224" s="62"/>
    </row>
    <row r="225" spans="4:5" ht="9.75">
      <c r="D225" s="62"/>
      <c r="E225" s="62"/>
    </row>
    <row r="226" spans="4:5" ht="9.75">
      <c r="D226" s="62"/>
      <c r="E226" s="62"/>
    </row>
    <row r="227" spans="4:5" ht="9.75">
      <c r="D227" s="62"/>
      <c r="E227" s="62"/>
    </row>
    <row r="228" spans="4:5" ht="9.75">
      <c r="D228" s="62"/>
      <c r="E228" s="62"/>
    </row>
    <row r="229" spans="4:5" ht="9.75">
      <c r="D229" s="62"/>
      <c r="E229" s="62"/>
    </row>
    <row r="230" spans="4:5" ht="9.75">
      <c r="D230" s="62"/>
      <c r="E230" s="62"/>
    </row>
    <row r="231" spans="4:5" ht="9.75">
      <c r="D231" s="62"/>
      <c r="E231" s="62"/>
    </row>
    <row r="232" spans="4:5" ht="9.75">
      <c r="D232" s="62"/>
      <c r="E232" s="62"/>
    </row>
    <row r="233" spans="4:5" ht="9.75">
      <c r="D233" s="62"/>
      <c r="E233" s="62"/>
    </row>
    <row r="234" spans="4:5" ht="9.75">
      <c r="D234" s="62"/>
      <c r="E234" s="62"/>
    </row>
    <row r="235" spans="4:5" ht="9.75">
      <c r="D235" s="62"/>
      <c r="E235" s="62"/>
    </row>
    <row r="236" spans="4:5" ht="9.75">
      <c r="D236" s="62"/>
      <c r="E236" s="62"/>
    </row>
    <row r="237" spans="4:5" ht="9.75">
      <c r="D237" s="62"/>
      <c r="E237" s="62"/>
    </row>
    <row r="238" spans="4:5" ht="9.75">
      <c r="D238" s="62"/>
      <c r="E238" s="62"/>
    </row>
    <row r="239" spans="4:5" ht="9.75">
      <c r="D239" s="62"/>
      <c r="E239" s="62"/>
    </row>
    <row r="240" spans="4:5" ht="9.75">
      <c r="D240" s="62"/>
      <c r="E240" s="62"/>
    </row>
    <row r="241" spans="4:5" ht="9.75">
      <c r="D241" s="62"/>
      <c r="E241" s="62"/>
    </row>
    <row r="242" spans="4:5" ht="9.75">
      <c r="D242" s="62"/>
      <c r="E242" s="62"/>
    </row>
    <row r="243" spans="4:5" ht="9.75">
      <c r="D243" s="62"/>
      <c r="E243" s="62"/>
    </row>
    <row r="244" spans="4:5" ht="9.75">
      <c r="D244" s="62"/>
      <c r="E244" s="62"/>
    </row>
    <row r="245" spans="4:5" ht="9.75">
      <c r="D245" s="62"/>
      <c r="E245" s="62"/>
    </row>
    <row r="246" spans="4:5" ht="9.75">
      <c r="D246" s="62"/>
      <c r="E246" s="62"/>
    </row>
    <row r="247" spans="4:5" ht="9.75">
      <c r="D247" s="62"/>
      <c r="E247" s="62"/>
    </row>
    <row r="248" spans="4:5" ht="9.75">
      <c r="D248" s="62"/>
      <c r="E248" s="62"/>
    </row>
    <row r="249" spans="4:5" ht="9.75">
      <c r="D249" s="62"/>
      <c r="E249" s="62"/>
    </row>
    <row r="250" spans="4:5" ht="9.75">
      <c r="D250" s="62"/>
      <c r="E250" s="62"/>
    </row>
    <row r="251" spans="4:5" ht="9.75">
      <c r="D251" s="62"/>
      <c r="E251" s="62"/>
    </row>
    <row r="252" spans="4:5" ht="9.75">
      <c r="D252" s="62"/>
      <c r="E252" s="62"/>
    </row>
    <row r="253" spans="4:5" ht="9.75">
      <c r="D253" s="62"/>
      <c r="E253" s="62"/>
    </row>
    <row r="254" spans="4:5" ht="9.75">
      <c r="D254" s="62"/>
      <c r="E254" s="62"/>
    </row>
    <row r="255" spans="4:5" ht="9.75">
      <c r="D255" s="62"/>
      <c r="E255" s="62"/>
    </row>
    <row r="256" spans="4:5" ht="9.75">
      <c r="D256" s="62"/>
      <c r="E256" s="62"/>
    </row>
    <row r="257" spans="4:5" ht="9.75">
      <c r="D257" s="62"/>
      <c r="E257" s="62"/>
    </row>
    <row r="258" spans="4:5" ht="9.75">
      <c r="D258" s="62"/>
      <c r="E258" s="62"/>
    </row>
    <row r="259" spans="4:5" ht="9.75">
      <c r="D259" s="62"/>
      <c r="E259" s="62"/>
    </row>
    <row r="260" spans="4:5" ht="9.75">
      <c r="D260" s="62"/>
      <c r="E260" s="62"/>
    </row>
    <row r="261" spans="4:5" ht="9.75">
      <c r="D261" s="62"/>
      <c r="E261" s="62"/>
    </row>
    <row r="262" spans="4:5" ht="9.75">
      <c r="D262" s="62"/>
      <c r="E262" s="62"/>
    </row>
    <row r="263" spans="4:5" ht="9.75">
      <c r="D263" s="62"/>
      <c r="E263" s="62"/>
    </row>
    <row r="264" spans="4:5" ht="9.75">
      <c r="D264" s="62"/>
      <c r="E264" s="62"/>
    </row>
    <row r="265" spans="4:5" ht="9.75">
      <c r="D265" s="62"/>
      <c r="E265" s="62"/>
    </row>
    <row r="266" spans="4:5" ht="9.75">
      <c r="D266" s="62"/>
      <c r="E266" s="62"/>
    </row>
    <row r="267" spans="4:5" ht="9.75">
      <c r="D267" s="62"/>
      <c r="E267" s="62"/>
    </row>
    <row r="268" spans="4:5" ht="9.75">
      <c r="D268" s="62"/>
      <c r="E268" s="62"/>
    </row>
    <row r="269" spans="4:5" ht="9.75">
      <c r="D269" s="62"/>
      <c r="E269" s="62"/>
    </row>
    <row r="270" spans="4:5" ht="9.75">
      <c r="D270" s="62"/>
      <c r="E270" s="62"/>
    </row>
    <row r="271" spans="4:5" ht="9.75">
      <c r="D271" s="62"/>
      <c r="E271" s="62"/>
    </row>
    <row r="272" spans="4:5" ht="9.75">
      <c r="D272" s="62"/>
      <c r="E272" s="62"/>
    </row>
    <row r="273" spans="4:5" ht="9.75">
      <c r="D273" s="62"/>
      <c r="E273" s="62"/>
    </row>
    <row r="274" spans="4:5" ht="9.75">
      <c r="D274" s="62"/>
      <c r="E274" s="62"/>
    </row>
    <row r="275" spans="4:5" ht="9.75">
      <c r="D275" s="62"/>
      <c r="E275" s="62"/>
    </row>
    <row r="276" spans="4:5" ht="9.75">
      <c r="D276" s="62"/>
      <c r="E276" s="62"/>
    </row>
    <row r="277" spans="4:5" ht="9.75">
      <c r="D277" s="62"/>
      <c r="E277" s="62"/>
    </row>
    <row r="278" spans="4:5" ht="9.75">
      <c r="D278" s="62"/>
      <c r="E278" s="62"/>
    </row>
    <row r="279" spans="4:5" ht="9.75">
      <c r="D279" s="62"/>
      <c r="E279" s="62"/>
    </row>
    <row r="280" spans="4:5" ht="9.75">
      <c r="D280" s="62"/>
      <c r="E280" s="62"/>
    </row>
    <row r="281" spans="4:5" ht="9.75">
      <c r="D281" s="62"/>
      <c r="E281" s="62"/>
    </row>
    <row r="282" spans="4:5" ht="9.75">
      <c r="D282" s="62"/>
      <c r="E282" s="62"/>
    </row>
    <row r="283" spans="4:5" ht="9.75">
      <c r="D283" s="62"/>
      <c r="E283" s="62"/>
    </row>
    <row r="284" spans="4:5" ht="9.75">
      <c r="D284" s="62"/>
      <c r="E284" s="62"/>
    </row>
    <row r="285" spans="4:5" ht="9.75">
      <c r="D285" s="62"/>
      <c r="E285" s="62"/>
    </row>
    <row r="286" spans="4:5" ht="9.75">
      <c r="D286" s="62"/>
      <c r="E286" s="62"/>
    </row>
    <row r="287" spans="4:5" ht="9.75">
      <c r="D287" s="62"/>
      <c r="E287" s="62"/>
    </row>
    <row r="288" spans="4:5" ht="9.75">
      <c r="D288" s="62"/>
      <c r="E288" s="62"/>
    </row>
    <row r="289" spans="4:5" ht="9.75">
      <c r="D289" s="62"/>
      <c r="E289" s="62"/>
    </row>
    <row r="290" spans="4:5" ht="9.75">
      <c r="D290" s="62"/>
      <c r="E290" s="62"/>
    </row>
    <row r="291" spans="4:5" ht="9.75">
      <c r="D291" s="62"/>
      <c r="E291" s="62"/>
    </row>
    <row r="292" spans="4:5" ht="9.75">
      <c r="D292" s="62"/>
      <c r="E292" s="62"/>
    </row>
    <row r="293" spans="4:5" ht="9.75">
      <c r="D293" s="62"/>
      <c r="E293" s="62"/>
    </row>
    <row r="294" spans="4:5" ht="9.75">
      <c r="D294" s="62"/>
      <c r="E294" s="62"/>
    </row>
    <row r="295" spans="4:5" ht="9.75">
      <c r="D295" s="62"/>
      <c r="E295" s="62"/>
    </row>
    <row r="296" spans="4:5" ht="9.75">
      <c r="D296" s="62"/>
      <c r="E296" s="62"/>
    </row>
    <row r="297" spans="4:5" ht="9.75">
      <c r="D297" s="62"/>
      <c r="E297" s="62"/>
    </row>
    <row r="298" spans="4:5" ht="9.75">
      <c r="D298" s="62"/>
      <c r="E298" s="62"/>
    </row>
    <row r="299" spans="4:5" ht="9.75">
      <c r="D299" s="62"/>
      <c r="E299" s="62"/>
    </row>
    <row r="300" spans="4:5" ht="9.75">
      <c r="D300" s="62"/>
      <c r="E300" s="62"/>
    </row>
    <row r="301" spans="4:5" ht="9.75">
      <c r="D301" s="62"/>
      <c r="E301" s="62"/>
    </row>
    <row r="302" spans="4:5" ht="9.75">
      <c r="D302" s="62"/>
      <c r="E302" s="62"/>
    </row>
    <row r="303" spans="4:5" ht="9.75">
      <c r="D303" s="62"/>
      <c r="E303" s="62"/>
    </row>
    <row r="304" spans="4:5" ht="9.75">
      <c r="D304" s="62"/>
      <c r="E304" s="62"/>
    </row>
    <row r="305" spans="4:5" ht="9.75">
      <c r="D305" s="62"/>
      <c r="E305" s="62"/>
    </row>
    <row r="306" spans="4:5" ht="9.75">
      <c r="D306" s="62"/>
      <c r="E306" s="62"/>
    </row>
    <row r="307" spans="4:5" ht="9.75">
      <c r="D307" s="62"/>
      <c r="E307" s="62"/>
    </row>
    <row r="308" spans="4:5" ht="9.75">
      <c r="D308" s="62"/>
      <c r="E308" s="62"/>
    </row>
    <row r="309" spans="4:5" ht="9.75">
      <c r="D309" s="62"/>
      <c r="E309" s="62"/>
    </row>
    <row r="310" spans="4:5" ht="9.75">
      <c r="D310" s="62"/>
      <c r="E310" s="62"/>
    </row>
    <row r="311" spans="4:5" ht="9.75">
      <c r="D311" s="62"/>
      <c r="E311" s="62"/>
    </row>
    <row r="312" spans="4:5" ht="9.75">
      <c r="D312" s="62"/>
      <c r="E312" s="62"/>
    </row>
    <row r="313" spans="4:5" ht="9.75">
      <c r="D313" s="62"/>
      <c r="E313" s="62"/>
    </row>
    <row r="314" spans="4:5" ht="9.75">
      <c r="D314" s="62"/>
      <c r="E314" s="62"/>
    </row>
    <row r="315" spans="4:5" ht="9.75">
      <c r="D315" s="62"/>
      <c r="E315" s="62"/>
    </row>
    <row r="316" spans="4:5" ht="9.75">
      <c r="D316" s="62"/>
      <c r="E316" s="62"/>
    </row>
    <row r="317" spans="4:5" ht="9.75">
      <c r="D317" s="62"/>
      <c r="E317" s="62"/>
    </row>
    <row r="318" spans="4:5" ht="9.75">
      <c r="D318" s="62"/>
      <c r="E318" s="62"/>
    </row>
    <row r="319" spans="4:5" ht="9.75">
      <c r="D319" s="62"/>
      <c r="E319" s="62"/>
    </row>
    <row r="320" spans="4:5" ht="9.75">
      <c r="D320" s="62"/>
      <c r="E320" s="62"/>
    </row>
    <row r="321" spans="4:5" ht="9.75">
      <c r="D321" s="62"/>
      <c r="E321" s="62"/>
    </row>
    <row r="322" spans="4:5" ht="9.75">
      <c r="D322" s="62"/>
      <c r="E322" s="62"/>
    </row>
    <row r="323" spans="4:5" ht="9.75">
      <c r="D323" s="62"/>
      <c r="E323" s="62"/>
    </row>
    <row r="324" spans="4:5" ht="9.75">
      <c r="D324" s="62"/>
      <c r="E324" s="62"/>
    </row>
    <row r="325" spans="4:5" ht="9.75">
      <c r="D325" s="62"/>
      <c r="E325" s="62"/>
    </row>
    <row r="326" spans="4:5" ht="9.75">
      <c r="D326" s="62"/>
      <c r="E326" s="62"/>
    </row>
    <row r="327" spans="4:5" ht="9.75">
      <c r="D327" s="62"/>
      <c r="E327" s="62"/>
    </row>
    <row r="328" spans="4:5" ht="9.75">
      <c r="D328" s="62"/>
      <c r="E328" s="62"/>
    </row>
    <row r="329" spans="4:5" ht="9.75">
      <c r="D329" s="62"/>
      <c r="E329" s="62"/>
    </row>
    <row r="330" spans="4:5" ht="9.75">
      <c r="D330" s="62"/>
      <c r="E330" s="62"/>
    </row>
    <row r="331" spans="4:5" ht="9.75">
      <c r="D331" s="62"/>
      <c r="E331" s="62"/>
    </row>
    <row r="332" spans="4:5" ht="9.75">
      <c r="D332" s="62"/>
      <c r="E332" s="62"/>
    </row>
    <row r="333" spans="4:5" ht="9.75">
      <c r="D333" s="62"/>
      <c r="E333" s="62"/>
    </row>
    <row r="334" spans="4:5" ht="9.75">
      <c r="D334" s="62"/>
      <c r="E334" s="62"/>
    </row>
    <row r="335" spans="4:5" ht="9.75">
      <c r="D335" s="62"/>
      <c r="E335" s="62"/>
    </row>
    <row r="336" spans="4:5" ht="9.75">
      <c r="D336" s="62"/>
      <c r="E336" s="62"/>
    </row>
    <row r="337" spans="4:5" ht="9.75">
      <c r="D337" s="62"/>
      <c r="E337" s="62"/>
    </row>
    <row r="338" spans="4:5" ht="9.75">
      <c r="D338" s="62"/>
      <c r="E338" s="62"/>
    </row>
    <row r="339" spans="4:5" ht="9.75">
      <c r="D339" s="62"/>
      <c r="E339" s="62"/>
    </row>
    <row r="340" spans="4:5" ht="9.75">
      <c r="D340" s="62"/>
      <c r="E340" s="62"/>
    </row>
    <row r="341" spans="4:5" ht="9.75">
      <c r="D341" s="62"/>
      <c r="E341" s="62"/>
    </row>
    <row r="342" spans="4:5" ht="9.75">
      <c r="D342" s="62"/>
      <c r="E342" s="62"/>
    </row>
    <row r="343" spans="4:5" ht="9.75">
      <c r="D343" s="62"/>
      <c r="E343" s="62"/>
    </row>
    <row r="344" spans="4:5" ht="9.75">
      <c r="D344" s="62"/>
      <c r="E344" s="62"/>
    </row>
    <row r="345" spans="4:5" ht="9.75">
      <c r="D345" s="62"/>
      <c r="E345" s="62"/>
    </row>
    <row r="346" spans="4:5" ht="9.75">
      <c r="D346" s="62"/>
      <c r="E346" s="62"/>
    </row>
    <row r="347" spans="4:5" ht="9.75">
      <c r="D347" s="62"/>
      <c r="E347" s="62"/>
    </row>
    <row r="348" spans="4:5" ht="9.75">
      <c r="D348" s="62"/>
      <c r="E348" s="62"/>
    </row>
    <row r="349" spans="4:5" ht="9.75">
      <c r="D349" s="62"/>
      <c r="E349" s="62"/>
    </row>
    <row r="350" spans="4:5" ht="9.75">
      <c r="D350" s="62"/>
      <c r="E350" s="62"/>
    </row>
    <row r="351" spans="4:5" ht="9.75">
      <c r="D351" s="62"/>
      <c r="E351" s="62"/>
    </row>
    <row r="352" spans="4:5" ht="9.75">
      <c r="D352" s="62"/>
      <c r="E352" s="62"/>
    </row>
    <row r="353" spans="4:5" ht="9.75">
      <c r="D353" s="62"/>
      <c r="E353" s="62"/>
    </row>
    <row r="354" spans="4:5" ht="9.75">
      <c r="D354" s="62"/>
      <c r="E354" s="62"/>
    </row>
    <row r="355" spans="4:5" ht="9.75">
      <c r="D355" s="62"/>
      <c r="E355" s="62"/>
    </row>
    <row r="356" spans="4:5" ht="9.75">
      <c r="D356" s="62"/>
      <c r="E356" s="62"/>
    </row>
    <row r="357" spans="4:5" ht="9.75">
      <c r="D357" s="62"/>
      <c r="E357" s="62"/>
    </row>
    <row r="358" spans="4:5" ht="9.75">
      <c r="D358" s="62"/>
      <c r="E358" s="62"/>
    </row>
    <row r="359" spans="4:5" ht="9.75">
      <c r="D359" s="62"/>
      <c r="E359" s="62"/>
    </row>
    <row r="360" spans="4:5" ht="9.75">
      <c r="D360" s="62"/>
      <c r="E360" s="62"/>
    </row>
    <row r="361" spans="4:5" ht="9.75">
      <c r="D361" s="62"/>
      <c r="E361" s="62"/>
    </row>
    <row r="362" spans="4:5" ht="9.75">
      <c r="D362" s="62"/>
      <c r="E362" s="62"/>
    </row>
    <row r="363" spans="4:5" ht="9.75">
      <c r="D363" s="62"/>
      <c r="E363" s="62"/>
    </row>
    <row r="364" spans="4:5" ht="9.75">
      <c r="D364" s="62"/>
      <c r="E364" s="62"/>
    </row>
    <row r="365" spans="4:5" ht="9.75">
      <c r="D365" s="62"/>
      <c r="E365" s="62"/>
    </row>
    <row r="366" spans="4:5" ht="9.75">
      <c r="D366" s="62"/>
      <c r="E366" s="62"/>
    </row>
    <row r="367" spans="4:5" ht="9.75">
      <c r="D367" s="62"/>
      <c r="E367" s="62"/>
    </row>
    <row r="368" spans="4:5" ht="9.75">
      <c r="D368" s="62"/>
      <c r="E368" s="62"/>
    </row>
    <row r="369" spans="4:5" ht="9.75">
      <c r="D369" s="62"/>
      <c r="E369" s="62"/>
    </row>
    <row r="370" spans="4:5" ht="9.75">
      <c r="D370" s="62"/>
      <c r="E370" s="62"/>
    </row>
    <row r="371" spans="4:5" ht="9.75">
      <c r="D371" s="62"/>
      <c r="E371" s="62"/>
    </row>
    <row r="372" spans="4:5" ht="9.75">
      <c r="D372" s="62"/>
      <c r="E372" s="62"/>
    </row>
    <row r="373" spans="4:5" ht="9.75">
      <c r="D373" s="62"/>
      <c r="E373" s="62"/>
    </row>
    <row r="374" spans="4:5" ht="9.75">
      <c r="D374" s="62"/>
      <c r="E374" s="62"/>
    </row>
    <row r="375" spans="4:5" ht="9.75">
      <c r="D375" s="62"/>
      <c r="E375" s="62"/>
    </row>
    <row r="376" spans="4:5" ht="9.75">
      <c r="D376" s="62"/>
      <c r="E376" s="62"/>
    </row>
    <row r="377" spans="4:5" ht="9.75">
      <c r="D377" s="62"/>
      <c r="E377" s="62"/>
    </row>
    <row r="378" spans="4:5" ht="9.75">
      <c r="D378" s="62"/>
      <c r="E378" s="62"/>
    </row>
    <row r="379" spans="4:5" ht="9.75">
      <c r="D379" s="62"/>
      <c r="E379" s="62"/>
    </row>
    <row r="380" spans="4:5" ht="9.75">
      <c r="D380" s="62"/>
      <c r="E380" s="62"/>
    </row>
    <row r="381" spans="4:5" ht="9.75">
      <c r="D381" s="62"/>
      <c r="E381" s="62"/>
    </row>
    <row r="382" spans="4:5" ht="9.75">
      <c r="D382" s="62"/>
      <c r="E382" s="62"/>
    </row>
    <row r="383" spans="4:5" ht="9.75">
      <c r="D383" s="62"/>
      <c r="E383" s="62"/>
    </row>
    <row r="384" spans="4:5" ht="9.75">
      <c r="D384" s="62"/>
      <c r="E384" s="62"/>
    </row>
    <row r="385" spans="4:5" ht="9.75">
      <c r="D385" s="62"/>
      <c r="E385" s="62"/>
    </row>
    <row r="386" spans="4:5" ht="9.75">
      <c r="D386" s="62"/>
      <c r="E386" s="62"/>
    </row>
    <row r="387" spans="4:5" ht="9.75">
      <c r="D387" s="62"/>
      <c r="E387" s="62"/>
    </row>
    <row r="388" spans="4:5" ht="9.75">
      <c r="D388" s="62"/>
      <c r="E388" s="62"/>
    </row>
    <row r="389" spans="4:5" ht="9.75">
      <c r="D389" s="62"/>
      <c r="E389" s="62"/>
    </row>
    <row r="390" spans="4:5" ht="9.75">
      <c r="D390" s="62"/>
      <c r="E390" s="62"/>
    </row>
    <row r="391" spans="4:5" ht="9.75">
      <c r="D391" s="62"/>
      <c r="E391" s="62"/>
    </row>
    <row r="392" spans="4:5" ht="9.75">
      <c r="D392" s="62"/>
      <c r="E392" s="62"/>
    </row>
    <row r="393" spans="4:5" ht="9.75">
      <c r="D393" s="62"/>
      <c r="E393" s="62"/>
    </row>
    <row r="394" spans="4:5" ht="9.75">
      <c r="D394" s="62"/>
      <c r="E394" s="62"/>
    </row>
    <row r="395" spans="4:5" ht="9.75">
      <c r="D395" s="62"/>
      <c r="E395" s="62"/>
    </row>
    <row r="396" spans="4:5" ht="9.75">
      <c r="D396" s="62"/>
      <c r="E396" s="62"/>
    </row>
    <row r="397" spans="4:5" ht="9.75">
      <c r="D397" s="62"/>
      <c r="E397" s="62"/>
    </row>
    <row r="398" spans="4:5" ht="9.75">
      <c r="D398" s="62"/>
      <c r="E398" s="62"/>
    </row>
    <row r="399" spans="4:5" ht="9.75">
      <c r="D399" s="62"/>
      <c r="E399" s="62"/>
    </row>
    <row r="400" spans="4:5" ht="9.75">
      <c r="D400" s="62"/>
      <c r="E400" s="62"/>
    </row>
    <row r="401" spans="4:5" ht="9.75">
      <c r="D401" s="62"/>
      <c r="E401" s="62"/>
    </row>
    <row r="402" spans="4:5" ht="9.75">
      <c r="D402" s="62"/>
      <c r="E402" s="62"/>
    </row>
    <row r="403" spans="4:5" ht="9.75">
      <c r="D403" s="62"/>
      <c r="E403" s="62"/>
    </row>
    <row r="404" spans="4:5" ht="9.75">
      <c r="D404" s="62"/>
      <c r="E404" s="62"/>
    </row>
    <row r="405" spans="4:5" ht="9.75">
      <c r="D405" s="62"/>
      <c r="E405" s="62"/>
    </row>
    <row r="406" spans="4:5" ht="9.75">
      <c r="D406" s="62"/>
      <c r="E406" s="62"/>
    </row>
    <row r="407" spans="4:5" ht="9.75">
      <c r="D407" s="62"/>
      <c r="E407" s="62"/>
    </row>
    <row r="408" spans="4:5" ht="9.75">
      <c r="D408" s="62"/>
      <c r="E408" s="62"/>
    </row>
    <row r="409" spans="4:5" ht="9.75">
      <c r="D409" s="62"/>
      <c r="E409" s="62"/>
    </row>
    <row r="410" spans="4:5" ht="9.75">
      <c r="D410" s="62"/>
      <c r="E410" s="62"/>
    </row>
    <row r="411" spans="4:5" ht="9.75">
      <c r="D411" s="62"/>
      <c r="E411" s="62"/>
    </row>
    <row r="412" spans="4:5" ht="9.75">
      <c r="D412" s="62"/>
      <c r="E412" s="62"/>
    </row>
    <row r="413" spans="4:5" ht="9.75">
      <c r="D413" s="62"/>
      <c r="E413" s="62"/>
    </row>
    <row r="414" spans="4:5" ht="9.75">
      <c r="D414" s="62"/>
      <c r="E414" s="62"/>
    </row>
    <row r="415" spans="4:5" ht="9.75">
      <c r="D415" s="62"/>
      <c r="E415" s="62"/>
    </row>
    <row r="416" spans="4:5" ht="9.75">
      <c r="D416" s="62"/>
      <c r="E416" s="62"/>
    </row>
    <row r="417" spans="4:5" ht="9.75">
      <c r="D417" s="62"/>
      <c r="E417" s="62"/>
    </row>
    <row r="418" spans="4:5" ht="9.75">
      <c r="D418" s="62"/>
      <c r="E418" s="62"/>
    </row>
    <row r="419" spans="4:5" ht="9.75">
      <c r="D419" s="62"/>
      <c r="E419" s="62"/>
    </row>
    <row r="420" spans="4:5" ht="9.75">
      <c r="D420" s="62"/>
      <c r="E420" s="62"/>
    </row>
    <row r="421" spans="4:5" ht="9.75">
      <c r="D421" s="62"/>
      <c r="E421" s="62"/>
    </row>
    <row r="422" spans="4:5" ht="9.75">
      <c r="D422" s="62"/>
      <c r="E422" s="62"/>
    </row>
    <row r="423" spans="4:5" ht="9.75">
      <c r="D423" s="62"/>
      <c r="E423" s="62"/>
    </row>
    <row r="424" spans="4:5" ht="9.75">
      <c r="D424" s="62"/>
      <c r="E424" s="62"/>
    </row>
    <row r="425" spans="4:5" ht="9.75">
      <c r="D425" s="62"/>
      <c r="E425" s="62"/>
    </row>
    <row r="426" spans="4:5" ht="9.75">
      <c r="D426" s="62"/>
      <c r="E426" s="62"/>
    </row>
    <row r="427" spans="4:5" ht="9.75">
      <c r="D427" s="62"/>
      <c r="E427" s="62"/>
    </row>
    <row r="428" spans="4:5" ht="9.75">
      <c r="D428" s="62"/>
      <c r="E428" s="62"/>
    </row>
    <row r="429" spans="4:5" ht="9.75">
      <c r="D429" s="62"/>
      <c r="E429" s="62"/>
    </row>
    <row r="430" spans="4:5" ht="9.75">
      <c r="D430" s="62"/>
      <c r="E430" s="62"/>
    </row>
    <row r="431" spans="4:5" ht="9.75">
      <c r="D431" s="62"/>
      <c r="E431" s="62"/>
    </row>
    <row r="432" spans="4:5" ht="9.75">
      <c r="D432" s="62"/>
      <c r="E432" s="62"/>
    </row>
    <row r="433" spans="4:5" ht="9.75">
      <c r="D433" s="62"/>
      <c r="E433" s="62"/>
    </row>
    <row r="434" spans="4:5" ht="9.75">
      <c r="D434" s="62"/>
      <c r="E434" s="62"/>
    </row>
    <row r="435" spans="4:5" ht="9.75">
      <c r="D435" s="62"/>
      <c r="E435" s="62"/>
    </row>
    <row r="436" spans="4:5" ht="9.75">
      <c r="D436" s="62"/>
      <c r="E436" s="62"/>
    </row>
    <row r="437" spans="4:5" ht="9.75">
      <c r="D437" s="62"/>
      <c r="E437" s="62"/>
    </row>
    <row r="438" spans="4:5" ht="9.75">
      <c r="D438" s="62"/>
      <c r="E438" s="62"/>
    </row>
    <row r="439" spans="4:5" ht="9.75">
      <c r="D439" s="62"/>
      <c r="E439" s="62"/>
    </row>
    <row r="440" spans="4:5" ht="9.75">
      <c r="D440" s="62"/>
      <c r="E440" s="62"/>
    </row>
    <row r="441" spans="4:5" ht="9.75">
      <c r="D441" s="62"/>
      <c r="E441" s="62"/>
    </row>
    <row r="442" spans="4:5" ht="9.75">
      <c r="D442" s="62"/>
      <c r="E442" s="62"/>
    </row>
    <row r="443" spans="4:5" ht="9.75">
      <c r="D443" s="62"/>
      <c r="E443" s="62"/>
    </row>
    <row r="444" spans="4:5" ht="9.75">
      <c r="D444" s="62"/>
      <c r="E444" s="62"/>
    </row>
    <row r="445" spans="4:5" ht="9.75">
      <c r="D445" s="62"/>
      <c r="E445" s="62"/>
    </row>
    <row r="446" spans="4:5" ht="9.75">
      <c r="D446" s="62"/>
      <c r="E446" s="62"/>
    </row>
    <row r="447" spans="4:5" ht="9.75">
      <c r="D447" s="62"/>
      <c r="E447" s="62"/>
    </row>
    <row r="448" spans="4:5" ht="9.75">
      <c r="D448" s="62"/>
      <c r="E448" s="62"/>
    </row>
    <row r="449" spans="4:5" ht="9.75">
      <c r="D449" s="62"/>
      <c r="E449" s="62"/>
    </row>
    <row r="450" spans="4:5" ht="9.75">
      <c r="D450" s="62"/>
      <c r="E450" s="62"/>
    </row>
    <row r="451" spans="4:5" ht="9.75">
      <c r="D451" s="62"/>
      <c r="E451" s="62"/>
    </row>
    <row r="452" spans="4:5" ht="9.75">
      <c r="D452" s="62"/>
      <c r="E452" s="62"/>
    </row>
    <row r="453" spans="4:5" ht="9.75">
      <c r="D453" s="62"/>
      <c r="E453" s="62"/>
    </row>
    <row r="454" spans="4:5" ht="9.75">
      <c r="D454" s="62"/>
      <c r="E454" s="62"/>
    </row>
    <row r="455" spans="4:5" ht="9.75">
      <c r="D455" s="62"/>
      <c r="E455" s="62"/>
    </row>
    <row r="456" spans="4:5" ht="9.75">
      <c r="D456" s="62"/>
      <c r="E456" s="62"/>
    </row>
    <row r="457" spans="4:5" ht="9.75">
      <c r="D457" s="62"/>
      <c r="E457" s="62"/>
    </row>
    <row r="458" spans="4:5" ht="9.75">
      <c r="D458" s="62"/>
      <c r="E458" s="62"/>
    </row>
    <row r="459" spans="4:5" ht="9.75">
      <c r="D459" s="62"/>
      <c r="E459" s="62"/>
    </row>
    <row r="460" spans="4:5" ht="9.75">
      <c r="D460" s="62"/>
      <c r="E460" s="62"/>
    </row>
    <row r="461" spans="4:5" ht="9.75">
      <c r="D461" s="62"/>
      <c r="E461" s="62"/>
    </row>
    <row r="462" spans="4:5" ht="9.75">
      <c r="D462" s="62"/>
      <c r="E462" s="62"/>
    </row>
    <row r="463" spans="4:5" ht="9.75">
      <c r="D463" s="62"/>
      <c r="E463" s="62"/>
    </row>
    <row r="464" spans="4:5" ht="9.75">
      <c r="D464" s="62"/>
      <c r="E464" s="62"/>
    </row>
    <row r="465" spans="4:5" ht="9.75">
      <c r="D465" s="62"/>
      <c r="E465" s="62"/>
    </row>
    <row r="466" spans="4:5" ht="9.75">
      <c r="D466" s="62"/>
      <c r="E466" s="62"/>
    </row>
    <row r="467" spans="4:5" ht="9.75">
      <c r="D467" s="62"/>
      <c r="E467" s="62"/>
    </row>
    <row r="468" spans="4:5" ht="9.75">
      <c r="D468" s="62"/>
      <c r="E468" s="62"/>
    </row>
    <row r="469" spans="4:5" ht="9.75">
      <c r="D469" s="62"/>
      <c r="E469" s="62"/>
    </row>
    <row r="470" spans="4:5" ht="9.75">
      <c r="D470" s="62"/>
      <c r="E470" s="62"/>
    </row>
    <row r="471" spans="4:5" ht="9.75">
      <c r="D471" s="62"/>
      <c r="E471" s="62"/>
    </row>
    <row r="472" spans="4:5" ht="9.75">
      <c r="D472" s="62"/>
      <c r="E472" s="62"/>
    </row>
    <row r="473" spans="4:5" ht="9.75">
      <c r="D473" s="62"/>
      <c r="E473" s="62"/>
    </row>
    <row r="474" spans="4:5" ht="9.75">
      <c r="D474" s="62"/>
      <c r="E474" s="62"/>
    </row>
    <row r="475" spans="4:5" ht="9.75">
      <c r="D475" s="62"/>
      <c r="E475" s="62"/>
    </row>
    <row r="476" spans="4:5" ht="9.75">
      <c r="D476" s="62"/>
      <c r="E476" s="62"/>
    </row>
    <row r="477" spans="4:5" ht="9.75">
      <c r="D477" s="62"/>
      <c r="E477" s="62"/>
    </row>
    <row r="478" spans="4:5" ht="9.75">
      <c r="D478" s="62"/>
      <c r="E478" s="62"/>
    </row>
    <row r="479" spans="4:5" ht="9.75">
      <c r="D479" s="62"/>
      <c r="E479" s="62"/>
    </row>
    <row r="480" spans="4:5" ht="9.75">
      <c r="D480" s="62"/>
      <c r="E480" s="62"/>
    </row>
    <row r="481" spans="4:5" ht="9.75">
      <c r="D481" s="62"/>
      <c r="E481" s="62"/>
    </row>
    <row r="482" spans="4:5" ht="9.75">
      <c r="D482" s="62"/>
      <c r="E482" s="62"/>
    </row>
    <row r="483" spans="4:5" ht="9.75">
      <c r="D483" s="62"/>
      <c r="E483" s="62"/>
    </row>
    <row r="484" spans="4:5" ht="9.75">
      <c r="D484" s="62"/>
      <c r="E484" s="62"/>
    </row>
    <row r="485" spans="4:5" ht="9.75">
      <c r="D485" s="62"/>
      <c r="E485" s="62"/>
    </row>
    <row r="486" spans="4:5" ht="9.75">
      <c r="D486" s="62"/>
      <c r="E486" s="62"/>
    </row>
    <row r="487" spans="4:5" ht="9.75">
      <c r="D487" s="62"/>
      <c r="E487" s="62"/>
    </row>
    <row r="488" spans="4:5" ht="9.75">
      <c r="D488" s="62"/>
      <c r="E488" s="62"/>
    </row>
    <row r="489" spans="4:5" ht="9.75">
      <c r="D489" s="62"/>
      <c r="E489" s="62"/>
    </row>
    <row r="490" spans="4:5" ht="9.75">
      <c r="D490" s="62"/>
      <c r="E490" s="62"/>
    </row>
    <row r="491" spans="4:5" ht="9.75">
      <c r="D491" s="62"/>
      <c r="E491" s="62"/>
    </row>
    <row r="492" spans="4:5" ht="9.75">
      <c r="D492" s="62"/>
      <c r="E492" s="62"/>
    </row>
    <row r="493" spans="4:5" ht="9.75">
      <c r="D493" s="62"/>
      <c r="E493" s="62"/>
    </row>
    <row r="494" spans="4:5" ht="9.75">
      <c r="D494" s="62"/>
      <c r="E494" s="62"/>
    </row>
    <row r="495" spans="4:5" ht="9.75">
      <c r="D495" s="62"/>
      <c r="E495" s="62"/>
    </row>
    <row r="496" spans="4:5" ht="9.75">
      <c r="D496" s="62"/>
      <c r="E496" s="62"/>
    </row>
    <row r="497" spans="4:5" ht="9.75">
      <c r="D497" s="62"/>
      <c r="E497" s="62"/>
    </row>
    <row r="498" spans="4:5" ht="9.75">
      <c r="D498" s="62"/>
      <c r="E498" s="62"/>
    </row>
    <row r="499" spans="4:5" ht="9.75">
      <c r="D499" s="62"/>
      <c r="E499" s="62"/>
    </row>
    <row r="500" spans="4:5" ht="9.75">
      <c r="D500" s="62"/>
      <c r="E500" s="62"/>
    </row>
    <row r="501" spans="4:5" ht="9.75">
      <c r="D501" s="62"/>
      <c r="E501" s="62"/>
    </row>
    <row r="502" spans="4:5" ht="9.75">
      <c r="D502" s="62"/>
      <c r="E502" s="62"/>
    </row>
    <row r="503" spans="4:5" ht="9.75">
      <c r="D503" s="62"/>
      <c r="E503" s="62"/>
    </row>
    <row r="504" spans="4:5" ht="9.75">
      <c r="D504" s="62"/>
      <c r="E504" s="62"/>
    </row>
    <row r="505" spans="4:5" ht="9.75">
      <c r="D505" s="62"/>
      <c r="E505" s="62"/>
    </row>
    <row r="506" spans="4:5" ht="9.75">
      <c r="D506" s="62"/>
      <c r="E506" s="62"/>
    </row>
    <row r="507" spans="4:5" ht="9.75">
      <c r="D507" s="62"/>
      <c r="E507" s="62"/>
    </row>
    <row r="508" spans="4:5" ht="9.75">
      <c r="D508" s="62"/>
      <c r="E508" s="62"/>
    </row>
    <row r="509" spans="4:5" ht="9.75">
      <c r="D509" s="62"/>
      <c r="E509" s="62"/>
    </row>
    <row r="510" spans="4:5" ht="9.75">
      <c r="D510" s="62"/>
      <c r="E510" s="62"/>
    </row>
    <row r="511" spans="4:5" ht="9.75">
      <c r="D511" s="62"/>
      <c r="E511" s="62"/>
    </row>
    <row r="512" spans="4:5" ht="9.75">
      <c r="D512" s="62"/>
      <c r="E512" s="62"/>
    </row>
    <row r="513" spans="4:5" ht="9.75">
      <c r="D513" s="62"/>
      <c r="E513" s="62"/>
    </row>
    <row r="514" spans="4:5" ht="9.75">
      <c r="D514" s="62"/>
      <c r="E514" s="62"/>
    </row>
    <row r="515" spans="4:5" ht="9.75">
      <c r="D515" s="62"/>
      <c r="E515" s="62"/>
    </row>
    <row r="516" spans="4:5" ht="9.75">
      <c r="D516" s="62"/>
      <c r="E516" s="62"/>
    </row>
    <row r="517" spans="4:5" ht="9.75">
      <c r="D517" s="62"/>
      <c r="E517" s="62"/>
    </row>
    <row r="518" spans="4:5" ht="9.75">
      <c r="D518" s="62"/>
      <c r="E518" s="62"/>
    </row>
    <row r="519" spans="4:5" ht="9.75">
      <c r="D519" s="62"/>
      <c r="E519" s="62"/>
    </row>
    <row r="520" spans="4:5" ht="9.75">
      <c r="D520" s="62"/>
      <c r="E520" s="62"/>
    </row>
    <row r="521" spans="4:5" ht="9.75">
      <c r="D521" s="62"/>
      <c r="E521" s="62"/>
    </row>
    <row r="522" spans="4:5" ht="9.75">
      <c r="D522" s="62"/>
      <c r="E522" s="62"/>
    </row>
    <row r="523" spans="4:5" ht="9.75">
      <c r="D523" s="62"/>
      <c r="E523" s="62"/>
    </row>
    <row r="524" spans="4:5" ht="9.75">
      <c r="D524" s="62"/>
      <c r="E524" s="62"/>
    </row>
    <row r="525" spans="4:5" ht="9.75">
      <c r="D525" s="62"/>
      <c r="E525" s="62"/>
    </row>
    <row r="526" spans="4:5" ht="9.75">
      <c r="D526" s="62"/>
      <c r="E526" s="62"/>
    </row>
    <row r="527" spans="4:5" ht="9.75">
      <c r="D527" s="62"/>
      <c r="E527" s="62"/>
    </row>
    <row r="528" spans="4:5" ht="9.75">
      <c r="D528" s="62"/>
      <c r="E528" s="62"/>
    </row>
    <row r="529" spans="4:5" ht="9.75">
      <c r="D529" s="62"/>
      <c r="E529" s="62"/>
    </row>
    <row r="530" spans="4:5" ht="9.75">
      <c r="D530" s="62"/>
      <c r="E530" s="62"/>
    </row>
    <row r="531" spans="4:5" ht="9.75">
      <c r="D531" s="62"/>
      <c r="E531" s="62"/>
    </row>
    <row r="532" spans="4:5" ht="9.75">
      <c r="D532" s="62"/>
      <c r="E532" s="62"/>
    </row>
    <row r="533" spans="4:5" ht="9.75">
      <c r="D533" s="62"/>
      <c r="E533" s="62"/>
    </row>
    <row r="534" spans="4:5" ht="9.75">
      <c r="D534" s="62"/>
      <c r="E534" s="62"/>
    </row>
    <row r="535" spans="4:5" ht="9.75">
      <c r="D535" s="62"/>
      <c r="E535" s="62"/>
    </row>
    <row r="536" spans="4:5" ht="9.75">
      <c r="D536" s="62"/>
      <c r="E536" s="62"/>
    </row>
    <row r="537" spans="4:5" ht="9.75">
      <c r="D537" s="62"/>
      <c r="E537" s="62"/>
    </row>
    <row r="538" spans="4:5" ht="9.75">
      <c r="D538" s="62"/>
      <c r="E538" s="62"/>
    </row>
    <row r="539" spans="4:5" ht="9.75">
      <c r="D539" s="62"/>
      <c r="E539" s="62"/>
    </row>
    <row r="540" spans="4:5" ht="9.75">
      <c r="D540" s="62"/>
      <c r="E540" s="62"/>
    </row>
    <row r="541" spans="4:5" ht="9.75">
      <c r="D541" s="62"/>
      <c r="E541" s="62"/>
    </row>
    <row r="542" spans="4:5" ht="9.75">
      <c r="D542" s="62"/>
      <c r="E542" s="62"/>
    </row>
    <row r="543" spans="4:5" ht="9.75">
      <c r="D543" s="62"/>
      <c r="E543" s="62"/>
    </row>
    <row r="544" spans="4:5" ht="9.75">
      <c r="D544" s="62"/>
      <c r="E544" s="62"/>
    </row>
    <row r="545" spans="4:5" ht="9.75">
      <c r="D545" s="62"/>
      <c r="E545" s="62"/>
    </row>
    <row r="546" spans="4:5" ht="9.75">
      <c r="D546" s="62"/>
      <c r="E546" s="62"/>
    </row>
    <row r="547" spans="4:5" ht="9.75">
      <c r="D547" s="62"/>
      <c r="E547" s="62"/>
    </row>
    <row r="548" spans="4:5" ht="9.75">
      <c r="D548" s="62"/>
      <c r="E548" s="62"/>
    </row>
    <row r="549" spans="4:5" ht="9.75">
      <c r="D549" s="62"/>
      <c r="E549" s="62"/>
    </row>
    <row r="550" spans="4:5" ht="9.75">
      <c r="D550" s="62"/>
      <c r="E550" s="62"/>
    </row>
    <row r="551" spans="4:5" ht="9.75">
      <c r="D551" s="62"/>
      <c r="E551" s="62"/>
    </row>
    <row r="552" spans="4:5" ht="9.75">
      <c r="D552" s="62"/>
      <c r="E552" s="62"/>
    </row>
    <row r="553" spans="4:5" ht="9.75">
      <c r="D553" s="62"/>
      <c r="E553" s="62"/>
    </row>
    <row r="554" spans="4:5" ht="9.75">
      <c r="D554" s="62"/>
      <c r="E554" s="62"/>
    </row>
    <row r="555" spans="4:5" ht="9.75">
      <c r="D555" s="62"/>
      <c r="E555" s="62"/>
    </row>
    <row r="556" spans="4:5" ht="9.75">
      <c r="D556" s="62"/>
      <c r="E556" s="62"/>
    </row>
    <row r="557" spans="4:5" ht="9.75">
      <c r="D557" s="62"/>
      <c r="E557" s="62"/>
    </row>
    <row r="558" spans="4:5" ht="9.75">
      <c r="D558" s="62"/>
      <c r="E558" s="62"/>
    </row>
    <row r="559" spans="4:5" ht="9.75">
      <c r="D559" s="62"/>
      <c r="E559" s="62"/>
    </row>
    <row r="560" spans="4:5" ht="9.75">
      <c r="D560" s="62"/>
      <c r="E560" s="62"/>
    </row>
    <row r="561" spans="4:5" ht="9.75">
      <c r="D561" s="62"/>
      <c r="E561" s="62"/>
    </row>
    <row r="562" spans="4:5" ht="9.75">
      <c r="D562" s="62"/>
      <c r="E562" s="62"/>
    </row>
    <row r="563" spans="4:5" ht="9.75">
      <c r="D563" s="62"/>
      <c r="E563" s="62"/>
    </row>
    <row r="564" spans="4:5" ht="9.75">
      <c r="D564" s="62"/>
      <c r="E564" s="62"/>
    </row>
    <row r="565" spans="4:5" ht="9.75">
      <c r="D565" s="62"/>
      <c r="E565" s="62"/>
    </row>
    <row r="566" spans="4:5" ht="9.75">
      <c r="D566" s="62"/>
      <c r="E566" s="62"/>
    </row>
    <row r="567" spans="4:5" ht="9.75">
      <c r="D567" s="62"/>
      <c r="E567" s="62"/>
    </row>
    <row r="568" spans="4:5" ht="9.75">
      <c r="D568" s="62"/>
      <c r="E568" s="62"/>
    </row>
    <row r="569" spans="4:5" ht="9.75">
      <c r="D569" s="62"/>
      <c r="E569" s="62"/>
    </row>
    <row r="570" spans="4:5" ht="9.75">
      <c r="D570" s="62"/>
      <c r="E570" s="62"/>
    </row>
    <row r="571" spans="4:5" ht="9.75">
      <c r="D571" s="62"/>
      <c r="E571" s="62"/>
    </row>
    <row r="572" spans="4:5" ht="9.75">
      <c r="D572" s="62"/>
      <c r="E572" s="62"/>
    </row>
    <row r="573" spans="4:5" ht="9.75">
      <c r="D573" s="62"/>
      <c r="E573" s="62"/>
    </row>
    <row r="574" spans="4:5" ht="9.75">
      <c r="D574" s="62"/>
      <c r="E574" s="62"/>
    </row>
    <row r="575" spans="4:5" ht="9.75">
      <c r="D575" s="62"/>
      <c r="E575" s="62"/>
    </row>
    <row r="576" spans="4:5" ht="9.75">
      <c r="D576" s="62"/>
      <c r="E576" s="62"/>
    </row>
    <row r="577" spans="4:5" ht="9.75">
      <c r="D577" s="62"/>
      <c r="E577" s="62"/>
    </row>
    <row r="578" spans="4:5" ht="9.75">
      <c r="D578" s="62"/>
      <c r="E578" s="62"/>
    </row>
    <row r="579" spans="4:5" ht="9.75">
      <c r="D579" s="62"/>
      <c r="E579" s="62"/>
    </row>
    <row r="580" spans="4:5" ht="9.75">
      <c r="D580" s="62"/>
      <c r="E580" s="62"/>
    </row>
    <row r="581" spans="4:5" ht="9.75">
      <c r="D581" s="62"/>
      <c r="E581" s="62"/>
    </row>
    <row r="582" spans="4:5" ht="9.75">
      <c r="D582" s="62"/>
      <c r="E582" s="62"/>
    </row>
    <row r="583" spans="4:5" ht="9.75">
      <c r="D583" s="62"/>
      <c r="E583" s="62"/>
    </row>
    <row r="584" spans="4:5" ht="9.75">
      <c r="D584" s="62"/>
      <c r="E584" s="62"/>
    </row>
    <row r="585" spans="4:5" ht="9.75">
      <c r="D585" s="62"/>
      <c r="E585" s="62"/>
    </row>
    <row r="586" spans="4:5" ht="9.75">
      <c r="D586" s="62"/>
      <c r="E586" s="62"/>
    </row>
    <row r="587" spans="4:5" ht="9.75">
      <c r="D587" s="62"/>
      <c r="E587" s="62"/>
    </row>
    <row r="588" spans="4:5" ht="9.75">
      <c r="D588" s="62"/>
      <c r="E588" s="62"/>
    </row>
    <row r="589" spans="4:5" ht="9.75">
      <c r="D589" s="62"/>
      <c r="E589" s="62"/>
    </row>
    <row r="590" spans="4:5" ht="9.75">
      <c r="D590" s="62"/>
      <c r="E590" s="62"/>
    </row>
    <row r="591" spans="4:5" ht="9.75">
      <c r="D591" s="62"/>
      <c r="E591" s="62"/>
    </row>
    <row r="592" spans="4:5" ht="9.75">
      <c r="D592" s="62"/>
      <c r="E592" s="62"/>
    </row>
    <row r="593" spans="4:5" ht="9.75">
      <c r="D593" s="62"/>
      <c r="E593" s="62"/>
    </row>
    <row r="594" spans="4:5" ht="9.75">
      <c r="D594" s="62"/>
      <c r="E594" s="62"/>
    </row>
    <row r="595" spans="4:5" ht="9.75">
      <c r="D595" s="62"/>
      <c r="E595" s="62"/>
    </row>
    <row r="596" spans="4:5" ht="9.75">
      <c r="D596" s="62"/>
      <c r="E596" s="62"/>
    </row>
    <row r="597" spans="4:5" ht="9.75">
      <c r="D597" s="62"/>
      <c r="E597" s="62"/>
    </row>
    <row r="598" spans="4:5" ht="9.75">
      <c r="D598" s="62"/>
      <c r="E598" s="62"/>
    </row>
    <row r="599" spans="4:5" ht="9.75">
      <c r="D599" s="62"/>
      <c r="E599" s="62"/>
    </row>
    <row r="600" spans="4:5" ht="9.75">
      <c r="D600" s="62"/>
      <c r="E600" s="62"/>
    </row>
    <row r="601" spans="4:5" ht="9.75">
      <c r="D601" s="62"/>
      <c r="E601" s="62"/>
    </row>
    <row r="602" spans="4:5" ht="9.75">
      <c r="D602" s="62"/>
      <c r="E602" s="62"/>
    </row>
    <row r="603" spans="4:5" ht="9.75">
      <c r="D603" s="62"/>
      <c r="E603" s="62"/>
    </row>
    <row r="604" spans="4:5" ht="9.75">
      <c r="D604" s="62"/>
      <c r="E604" s="62"/>
    </row>
    <row r="605" spans="4:5" ht="9.75">
      <c r="D605" s="62"/>
      <c r="E605" s="62"/>
    </row>
    <row r="606" spans="4:5" ht="9.75">
      <c r="D606" s="62"/>
      <c r="E606" s="62"/>
    </row>
    <row r="607" spans="4:5" ht="9.75">
      <c r="D607" s="62"/>
      <c r="E607" s="62"/>
    </row>
    <row r="608" spans="4:5" ht="9.75">
      <c r="D608" s="62"/>
      <c r="E608" s="62"/>
    </row>
    <row r="609" spans="4:5" ht="9.75">
      <c r="D609" s="62"/>
      <c r="E609" s="62"/>
    </row>
    <row r="610" spans="4:5" ht="9.75">
      <c r="D610" s="62"/>
      <c r="E610" s="62"/>
    </row>
    <row r="611" spans="4:5" ht="9.75">
      <c r="D611" s="62"/>
      <c r="E611" s="62"/>
    </row>
    <row r="612" spans="4:5" ht="9.75">
      <c r="D612" s="62"/>
      <c r="E612" s="62"/>
    </row>
    <row r="613" spans="4:5" ht="9.75">
      <c r="D613" s="62"/>
      <c r="E613" s="62"/>
    </row>
    <row r="614" spans="4:5" ht="9.75">
      <c r="D614" s="62"/>
      <c r="E614" s="62"/>
    </row>
    <row r="615" spans="4:5" ht="9.75">
      <c r="D615" s="62"/>
      <c r="E615" s="62"/>
    </row>
    <row r="616" spans="4:5" ht="9.75">
      <c r="D616" s="62"/>
      <c r="E616" s="62"/>
    </row>
    <row r="617" spans="4:5" ht="9.75">
      <c r="D617" s="62"/>
      <c r="E617" s="62"/>
    </row>
    <row r="618" spans="4:5" ht="9.75">
      <c r="D618" s="62"/>
      <c r="E618" s="62"/>
    </row>
    <row r="619" spans="4:5" ht="9.75">
      <c r="D619" s="62"/>
      <c r="E619" s="62"/>
    </row>
    <row r="620" spans="4:5" ht="9.75">
      <c r="D620" s="62"/>
      <c r="E620" s="62"/>
    </row>
    <row r="621" spans="4:5" ht="9.75">
      <c r="D621" s="62"/>
      <c r="E621" s="62"/>
    </row>
    <row r="622" spans="4:5" ht="9.75">
      <c r="D622" s="62"/>
      <c r="E622" s="62"/>
    </row>
    <row r="623" spans="4:5" ht="9.75">
      <c r="D623" s="62"/>
      <c r="E623" s="62"/>
    </row>
    <row r="624" spans="4:5" ht="9.75">
      <c r="D624" s="62"/>
      <c r="E624" s="62"/>
    </row>
    <row r="625" spans="4:5" ht="9.75">
      <c r="D625" s="62"/>
      <c r="E625" s="62"/>
    </row>
    <row r="626" spans="4:5" ht="9.75">
      <c r="D626" s="62"/>
      <c r="E626" s="62"/>
    </row>
    <row r="627" spans="4:5" ht="9.75">
      <c r="D627" s="62"/>
      <c r="E627" s="62"/>
    </row>
    <row r="628" spans="4:5" ht="9.75">
      <c r="D628" s="62"/>
      <c r="E628" s="62"/>
    </row>
    <row r="629" spans="4:5" ht="9.75">
      <c r="D629" s="62"/>
      <c r="E629" s="62"/>
    </row>
    <row r="630" spans="4:5" ht="9.75">
      <c r="D630" s="62"/>
      <c r="E630" s="62"/>
    </row>
    <row r="631" spans="4:5" ht="9.75">
      <c r="D631" s="62"/>
      <c r="E631" s="62"/>
    </row>
    <row r="632" spans="4:5" ht="9.75">
      <c r="D632" s="62"/>
      <c r="E632" s="62"/>
    </row>
    <row r="633" spans="4:5" ht="9.75">
      <c r="D633" s="62"/>
      <c r="E633" s="62"/>
    </row>
    <row r="634" spans="4:5" ht="9.75">
      <c r="D634" s="62"/>
      <c r="E634" s="62"/>
    </row>
    <row r="635" spans="4:5" ht="9.75">
      <c r="D635" s="62"/>
      <c r="E635" s="62"/>
    </row>
    <row r="636" spans="4:5" ht="9.75">
      <c r="D636" s="62"/>
      <c r="E636" s="62"/>
    </row>
    <row r="637" spans="4:5" ht="9.75">
      <c r="D637" s="62"/>
      <c r="E637" s="62"/>
    </row>
    <row r="638" spans="4:5" ht="9.75">
      <c r="D638" s="62"/>
      <c r="E638" s="62"/>
    </row>
    <row r="639" spans="4:5" ht="9.75">
      <c r="D639" s="62"/>
      <c r="E639" s="62"/>
    </row>
    <row r="640" spans="4:5" ht="9.75">
      <c r="D640" s="62"/>
      <c r="E640" s="62"/>
    </row>
    <row r="641" spans="4:5" ht="9.75">
      <c r="D641" s="62"/>
      <c r="E641" s="62"/>
    </row>
    <row r="642" spans="4:5" ht="9.75">
      <c r="D642" s="62"/>
      <c r="E642" s="62"/>
    </row>
    <row r="643" spans="4:5" ht="9.75">
      <c r="D643" s="62"/>
      <c r="E643" s="62"/>
    </row>
    <row r="644" spans="4:5" ht="9.75">
      <c r="D644" s="62"/>
      <c r="E644" s="62"/>
    </row>
    <row r="645" spans="4:5" ht="9.75">
      <c r="D645" s="62"/>
      <c r="E645" s="62"/>
    </row>
    <row r="646" spans="4:5" ht="9.75">
      <c r="D646" s="62"/>
      <c r="E646" s="62"/>
    </row>
    <row r="647" spans="4:5" ht="9.75">
      <c r="D647" s="62"/>
      <c r="E647" s="62"/>
    </row>
    <row r="648" spans="4:5" ht="9.75">
      <c r="D648" s="62"/>
      <c r="E648" s="62"/>
    </row>
    <row r="649" spans="4:5" ht="9.75">
      <c r="D649" s="62"/>
      <c r="E649" s="62"/>
    </row>
    <row r="650" spans="4:5" ht="9.75">
      <c r="D650" s="62"/>
      <c r="E650" s="62"/>
    </row>
    <row r="651" spans="4:5" ht="9.75">
      <c r="D651" s="62"/>
      <c r="E651" s="62"/>
    </row>
    <row r="652" spans="4:5" ht="9.75">
      <c r="D652" s="62"/>
      <c r="E652" s="62"/>
    </row>
    <row r="653" spans="4:5" ht="9.75">
      <c r="D653" s="62"/>
      <c r="E653" s="62"/>
    </row>
    <row r="654" spans="4:5" ht="9.75">
      <c r="D654" s="62"/>
      <c r="E654" s="62"/>
    </row>
    <row r="655" spans="4:5" ht="9.75">
      <c r="D655" s="62"/>
      <c r="E655" s="62"/>
    </row>
    <row r="656" spans="4:5" ht="9.75">
      <c r="D656" s="62"/>
      <c r="E656" s="62"/>
    </row>
    <row r="657" spans="4:5" ht="9.75">
      <c r="D657" s="62"/>
      <c r="E657" s="62"/>
    </row>
    <row r="658" spans="4:5" ht="9.75">
      <c r="D658" s="62"/>
      <c r="E658" s="62"/>
    </row>
    <row r="659" spans="4:5" ht="9.75">
      <c r="D659" s="62"/>
      <c r="E659" s="62"/>
    </row>
    <row r="660" spans="4:5" ht="9.75">
      <c r="D660" s="62"/>
      <c r="E660" s="62"/>
    </row>
    <row r="661" spans="4:5" ht="9.75">
      <c r="D661" s="62"/>
      <c r="E661" s="62"/>
    </row>
    <row r="662" spans="4:5" ht="9.75">
      <c r="D662" s="62"/>
      <c r="E662" s="62"/>
    </row>
    <row r="663" spans="4:5" ht="9.75">
      <c r="D663" s="62"/>
      <c r="E663" s="62"/>
    </row>
    <row r="664" spans="4:5" ht="9.75">
      <c r="D664" s="62"/>
      <c r="E664" s="62"/>
    </row>
    <row r="665" spans="4:5" ht="9.75">
      <c r="D665" s="62"/>
      <c r="E665" s="62"/>
    </row>
    <row r="666" spans="4:5" ht="9.75">
      <c r="D666" s="62"/>
      <c r="E666" s="62"/>
    </row>
    <row r="667" spans="4:5" ht="9.75">
      <c r="D667" s="62"/>
      <c r="E667" s="62"/>
    </row>
    <row r="668" spans="4:5" ht="9.75">
      <c r="D668" s="62"/>
      <c r="E668" s="62"/>
    </row>
    <row r="669" spans="4:5" ht="9.75">
      <c r="D669" s="62"/>
      <c r="E669" s="62"/>
    </row>
    <row r="670" spans="4:5" ht="9.75">
      <c r="D670" s="62"/>
      <c r="E670" s="62"/>
    </row>
    <row r="671" spans="4:5" ht="9.75">
      <c r="D671" s="62"/>
      <c r="E671" s="62"/>
    </row>
    <row r="672" spans="4:5" ht="9.75">
      <c r="D672" s="62"/>
      <c r="E672" s="62"/>
    </row>
    <row r="673" spans="4:5" ht="9.75">
      <c r="D673" s="62"/>
      <c r="E673" s="62"/>
    </row>
    <row r="674" spans="4:5" ht="9.75">
      <c r="D674" s="62"/>
      <c r="E674" s="62"/>
    </row>
  </sheetData>
  <sheetProtection password="9F76" sheet="1" objects="1" scenarios="1" formatCells="0" formatColumns="0" formatRows="0" insertColumns="0" insertRows="0"/>
  <mergeCells count="78">
    <mergeCell ref="C2:E2"/>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E1"/>
    <mergeCell ref="A3:B3"/>
    <mergeCell ref="C3:E3"/>
    <mergeCell ref="C7:C8"/>
    <mergeCell ref="A7:B8"/>
    <mergeCell ref="A4:B4"/>
    <mergeCell ref="C4:E4"/>
    <mergeCell ref="A5:B5"/>
    <mergeCell ref="C5:E5"/>
    <mergeCell ref="A2:B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selection activeCell="J20" sqref="J20"/>
    </sheetView>
  </sheetViews>
  <sheetFormatPr defaultColWidth="9.140625" defaultRowHeight="12.75"/>
  <cols>
    <col min="1" max="1" width="5.140625" style="54" customWidth="1"/>
    <col min="2" max="2" width="42.57421875" style="63" customWidth="1"/>
    <col min="3" max="3" width="4.7109375" style="61" customWidth="1"/>
    <col min="4" max="5" width="12.8515625" style="54" customWidth="1"/>
    <col min="6" max="6" width="1.421875" style="54" customWidth="1"/>
    <col min="7" max="7" width="12.8515625" style="54" customWidth="1"/>
    <col min="8" max="16384" width="9.140625" style="54" customWidth="1"/>
  </cols>
  <sheetData>
    <row r="1" spans="1:7" s="53" customFormat="1" ht="12" thickBot="1">
      <c r="A1" s="723" t="s">
        <v>633</v>
      </c>
      <c r="B1" s="723"/>
      <c r="C1" s="723"/>
      <c r="D1" s="723"/>
      <c r="E1" s="723"/>
      <c r="F1" s="723"/>
      <c r="G1" s="723"/>
    </row>
    <row r="2" spans="1:7" s="53" customFormat="1" ht="15.75">
      <c r="A2" s="724" t="s">
        <v>353</v>
      </c>
      <c r="B2" s="725"/>
      <c r="C2" s="733"/>
      <c r="D2" s="835"/>
      <c r="E2" s="835"/>
      <c r="F2" s="835"/>
      <c r="G2" s="836"/>
    </row>
    <row r="3" spans="1:7" ht="10.5" customHeight="1">
      <c r="A3" s="724" t="s">
        <v>354</v>
      </c>
      <c r="B3" s="725"/>
      <c r="C3" s="733"/>
      <c r="D3" s="835"/>
      <c r="E3" s="835"/>
      <c r="F3" s="835"/>
      <c r="G3" s="836"/>
    </row>
    <row r="4" spans="1:7" ht="15.75">
      <c r="A4" s="724" t="s">
        <v>521</v>
      </c>
      <c r="B4" s="725"/>
      <c r="C4" s="661" t="str">
        <f>IF(ISBLANK(Ročná_správa!B12),"  ",Ročná_správa!B12)</f>
        <v>STP akciová spoločnosť Michalovce</v>
      </c>
      <c r="D4" s="726"/>
      <c r="E4" s="726"/>
      <c r="F4" s="726"/>
      <c r="G4" s="727"/>
    </row>
    <row r="5" spans="1:32" ht="15.75">
      <c r="A5" s="724" t="s">
        <v>265</v>
      </c>
      <c r="B5" s="730"/>
      <c r="C5" s="661" t="str">
        <f>IF(ISBLANK(Ročná_správa!E6),"  ",Ročná_správa!E6)</f>
        <v>31650058</v>
      </c>
      <c r="D5" s="736"/>
      <c r="E5" s="736"/>
      <c r="F5" s="736"/>
      <c r="G5" s="737"/>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row>
    <row r="6" spans="1:7" ht="11.25" customHeight="1">
      <c r="A6" s="55"/>
      <c r="B6" s="56"/>
      <c r="C6" s="57"/>
      <c r="D6" s="55"/>
      <c r="E6" s="55"/>
      <c r="F6" s="55"/>
      <c r="G6" s="55"/>
    </row>
    <row r="7" spans="1:7" ht="9.75">
      <c r="A7" s="837" t="s">
        <v>486</v>
      </c>
      <c r="B7" s="838"/>
      <c r="C7" s="731" t="s">
        <v>664</v>
      </c>
      <c r="D7" s="843" t="s">
        <v>488</v>
      </c>
      <c r="E7" s="843" t="s">
        <v>284</v>
      </c>
      <c r="F7" s="127"/>
      <c r="G7" s="843" t="s">
        <v>143</v>
      </c>
    </row>
    <row r="8" spans="1:7" ht="35.25" customHeight="1">
      <c r="A8" s="839"/>
      <c r="B8" s="840"/>
      <c r="C8" s="731"/>
      <c r="D8" s="844"/>
      <c r="E8" s="844" t="s">
        <v>142</v>
      </c>
      <c r="F8" s="128"/>
      <c r="G8" s="844" t="s">
        <v>142</v>
      </c>
    </row>
    <row r="9" spans="1:7" ht="12.75">
      <c r="A9" s="841"/>
      <c r="B9" s="842"/>
      <c r="C9" s="142"/>
      <c r="D9" s="172"/>
      <c r="E9" s="172"/>
      <c r="F9" s="175"/>
      <c r="G9" s="172"/>
    </row>
    <row r="10" spans="1:7" ht="12.75">
      <c r="A10" s="841"/>
      <c r="B10" s="842"/>
      <c r="C10" s="142"/>
      <c r="D10" s="1"/>
      <c r="E10" s="1"/>
      <c r="F10" s="129"/>
      <c r="G10" s="1"/>
    </row>
    <row r="11" spans="1:7" ht="12.75">
      <c r="A11" s="841"/>
      <c r="B11" s="842"/>
      <c r="C11" s="142"/>
      <c r="D11" s="172"/>
      <c r="E11" s="172"/>
      <c r="F11" s="175"/>
      <c r="G11" s="172"/>
    </row>
    <row r="12" spans="1:7" ht="12.75">
      <c r="A12" s="841"/>
      <c r="B12" s="842"/>
      <c r="C12" s="142"/>
      <c r="D12" s="172"/>
      <c r="E12" s="172"/>
      <c r="F12" s="175"/>
      <c r="G12" s="172"/>
    </row>
    <row r="13" spans="1:7" ht="12.75">
      <c r="A13" s="841"/>
      <c r="B13" s="842"/>
      <c r="C13" s="142"/>
      <c r="D13" s="1"/>
      <c r="E13" s="1"/>
      <c r="F13" s="129"/>
      <c r="G13" s="1"/>
    </row>
    <row r="14" spans="1:7" ht="12.75">
      <c r="A14" s="841"/>
      <c r="B14" s="842"/>
      <c r="C14" s="142"/>
      <c r="D14" s="1"/>
      <c r="E14" s="1"/>
      <c r="F14" s="129"/>
      <c r="G14" s="1"/>
    </row>
    <row r="15" spans="1:7" ht="12.75">
      <c r="A15" s="841"/>
      <c r="B15" s="842"/>
      <c r="C15" s="142"/>
      <c r="D15" s="1"/>
      <c r="E15" s="1"/>
      <c r="F15" s="129"/>
      <c r="G15" s="1"/>
    </row>
    <row r="16" spans="1:7" ht="12.75">
      <c r="A16" s="841"/>
      <c r="B16" s="842"/>
      <c r="C16" s="142"/>
      <c r="D16" s="1"/>
      <c r="E16" s="1"/>
      <c r="F16" s="129"/>
      <c r="G16" s="1"/>
    </row>
    <row r="17" spans="1:7" ht="12.75">
      <c r="A17" s="841"/>
      <c r="B17" s="842"/>
      <c r="C17" s="142"/>
      <c r="D17" s="1"/>
      <c r="E17" s="1"/>
      <c r="F17" s="129"/>
      <c r="G17" s="1"/>
    </row>
    <row r="18" spans="1:7" ht="12.75">
      <c r="A18" s="841"/>
      <c r="B18" s="842"/>
      <c r="C18" s="142"/>
      <c r="D18" s="1"/>
      <c r="E18" s="1"/>
      <c r="F18" s="129"/>
      <c r="G18" s="1"/>
    </row>
    <row r="19" spans="1:7" ht="12.75">
      <c r="A19" s="841"/>
      <c r="B19" s="842"/>
      <c r="C19" s="142"/>
      <c r="D19" s="1"/>
      <c r="E19" s="1"/>
      <c r="F19" s="129"/>
      <c r="G19" s="1"/>
    </row>
    <row r="20" spans="1:7" ht="12.75">
      <c r="A20" s="841"/>
      <c r="B20" s="842"/>
      <c r="C20" s="142"/>
      <c r="D20" s="1"/>
      <c r="E20" s="1"/>
      <c r="F20" s="129"/>
      <c r="G20" s="1"/>
    </row>
    <row r="21" spans="1:7" ht="12.75">
      <c r="A21" s="841"/>
      <c r="B21" s="842"/>
      <c r="C21" s="142"/>
      <c r="D21" s="172"/>
      <c r="E21" s="172"/>
      <c r="F21" s="175"/>
      <c r="G21" s="172"/>
    </row>
    <row r="22" spans="1:7" ht="12.75">
      <c r="A22" s="841"/>
      <c r="B22" s="842"/>
      <c r="C22" s="142"/>
      <c r="D22" s="1"/>
      <c r="E22" s="1"/>
      <c r="F22" s="129"/>
      <c r="G22" s="1"/>
    </row>
    <row r="23" spans="1:7" ht="12.75">
      <c r="A23" s="841"/>
      <c r="B23" s="842"/>
      <c r="C23" s="142"/>
      <c r="D23" s="1"/>
      <c r="E23" s="1"/>
      <c r="F23" s="129"/>
      <c r="G23" s="1"/>
    </row>
    <row r="24" spans="1:7" ht="12.75">
      <c r="A24" s="841"/>
      <c r="B24" s="842"/>
      <c r="C24" s="142"/>
      <c r="D24" s="1"/>
      <c r="E24" s="1"/>
      <c r="F24" s="129"/>
      <c r="G24" s="1"/>
    </row>
    <row r="25" spans="1:7" ht="12.75">
      <c r="A25" s="841"/>
      <c r="B25" s="842"/>
      <c r="C25" s="142"/>
      <c r="D25" s="1"/>
      <c r="E25" s="1"/>
      <c r="F25" s="129"/>
      <c r="G25" s="1"/>
    </row>
    <row r="26" spans="1:7" ht="12.75">
      <c r="A26" s="841"/>
      <c r="B26" s="842"/>
      <c r="C26" s="142"/>
      <c r="D26" s="1"/>
      <c r="E26" s="1"/>
      <c r="F26" s="129"/>
      <c r="G26" s="1"/>
    </row>
    <row r="27" spans="1:7" ht="12.75">
      <c r="A27" s="841"/>
      <c r="B27" s="842"/>
      <c r="C27" s="142"/>
      <c r="D27" s="1"/>
      <c r="E27" s="1"/>
      <c r="F27" s="129"/>
      <c r="G27" s="1"/>
    </row>
    <row r="28" spans="1:7" ht="12.75">
      <c r="A28" s="841"/>
      <c r="B28" s="842"/>
      <c r="C28" s="142"/>
      <c r="D28" s="1"/>
      <c r="E28" s="1"/>
      <c r="F28" s="129"/>
      <c r="G28" s="1"/>
    </row>
    <row r="29" spans="1:7" ht="12.75">
      <c r="A29" s="841"/>
      <c r="B29" s="842"/>
      <c r="C29" s="142"/>
      <c r="D29" s="1"/>
      <c r="E29" s="1"/>
      <c r="F29" s="129"/>
      <c r="G29" s="1"/>
    </row>
    <row r="30" spans="1:7" ht="12.75">
      <c r="A30" s="841"/>
      <c r="B30" s="842"/>
      <c r="C30" s="142"/>
      <c r="D30" s="1"/>
      <c r="E30" s="1"/>
      <c r="F30" s="129"/>
      <c r="G30" s="1"/>
    </row>
    <row r="31" spans="1:7" ht="12.75">
      <c r="A31" s="841"/>
      <c r="B31" s="842"/>
      <c r="C31" s="142"/>
      <c r="D31" s="172"/>
      <c r="E31" s="172"/>
      <c r="F31" s="175"/>
      <c r="G31" s="172"/>
    </row>
    <row r="32" spans="1:7" ht="12.75">
      <c r="A32" s="841"/>
      <c r="B32" s="842"/>
      <c r="C32" s="142"/>
      <c r="D32" s="1"/>
      <c r="E32" s="1"/>
      <c r="F32" s="129"/>
      <c r="G32" s="1"/>
    </row>
    <row r="33" spans="1:7" ht="12.75">
      <c r="A33" s="841"/>
      <c r="B33" s="842"/>
      <c r="C33" s="142"/>
      <c r="D33" s="1"/>
      <c r="E33" s="1"/>
      <c r="F33" s="129"/>
      <c r="G33" s="1"/>
    </row>
    <row r="34" spans="1:7" ht="12.75">
      <c r="A34" s="841"/>
      <c r="B34" s="842"/>
      <c r="C34" s="142"/>
      <c r="D34" s="1"/>
      <c r="E34" s="1"/>
      <c r="F34" s="129"/>
      <c r="G34" s="1"/>
    </row>
    <row r="35" spans="1:7" ht="12.75">
      <c r="A35" s="841"/>
      <c r="B35" s="842"/>
      <c r="C35" s="142"/>
      <c r="D35" s="1"/>
      <c r="E35" s="1"/>
      <c r="F35" s="129"/>
      <c r="G35" s="1"/>
    </row>
    <row r="36" spans="1:7" ht="12.75">
      <c r="A36" s="841"/>
      <c r="B36" s="842"/>
      <c r="C36" s="142"/>
      <c r="D36" s="1"/>
      <c r="E36" s="1"/>
      <c r="F36" s="129"/>
      <c r="G36" s="1"/>
    </row>
    <row r="37" spans="1:7" ht="12.75">
      <c r="A37" s="841"/>
      <c r="B37" s="842"/>
      <c r="C37" s="142"/>
      <c r="D37" s="1"/>
      <c r="E37" s="1"/>
      <c r="F37" s="129"/>
      <c r="G37" s="1"/>
    </row>
    <row r="38" spans="1:7" ht="12.75">
      <c r="A38" s="841"/>
      <c r="B38" s="842"/>
      <c r="C38" s="142"/>
      <c r="D38" s="1"/>
      <c r="E38" s="1"/>
      <c r="F38" s="129"/>
      <c r="G38" s="1"/>
    </row>
    <row r="39" spans="1:7" ht="12.75">
      <c r="A39" s="841"/>
      <c r="B39" s="842"/>
      <c r="C39" s="142"/>
      <c r="D39" s="1"/>
      <c r="E39" s="1"/>
      <c r="F39" s="129"/>
      <c r="G39" s="1"/>
    </row>
    <row r="40" spans="1:7" ht="12.75">
      <c r="A40" s="841"/>
      <c r="B40" s="842"/>
      <c r="C40" s="142"/>
      <c r="D40" s="172"/>
      <c r="E40" s="172"/>
      <c r="F40" s="175"/>
      <c r="G40" s="172"/>
    </row>
    <row r="41" spans="1:7" ht="12.75">
      <c r="A41" s="841"/>
      <c r="B41" s="842"/>
      <c r="C41" s="142"/>
      <c r="D41" s="172"/>
      <c r="E41" s="172"/>
      <c r="F41" s="175"/>
      <c r="G41" s="172"/>
    </row>
    <row r="42" spans="1:7" ht="12.75">
      <c r="A42" s="841"/>
      <c r="B42" s="842"/>
      <c r="C42" s="142"/>
      <c r="D42" s="1"/>
      <c r="E42" s="1"/>
      <c r="F42" s="129"/>
      <c r="G42" s="1"/>
    </row>
    <row r="43" spans="1:7" ht="12.75">
      <c r="A43" s="841"/>
      <c r="B43" s="842"/>
      <c r="C43" s="142"/>
      <c r="D43" s="1"/>
      <c r="E43" s="1"/>
      <c r="F43" s="129"/>
      <c r="G43" s="1"/>
    </row>
    <row r="44" spans="1:7" ht="12.75">
      <c r="A44" s="841"/>
      <c r="B44" s="842"/>
      <c r="C44" s="142"/>
      <c r="D44" s="1"/>
      <c r="E44" s="1"/>
      <c r="F44" s="129"/>
      <c r="G44" s="1"/>
    </row>
    <row r="45" spans="1:7" ht="12.75">
      <c r="A45" s="841"/>
      <c r="B45" s="842"/>
      <c r="C45" s="142"/>
      <c r="D45" s="1"/>
      <c r="E45" s="1"/>
      <c r="F45" s="129"/>
      <c r="G45" s="1"/>
    </row>
    <row r="46" spans="1:7" ht="12.75">
      <c r="A46" s="841"/>
      <c r="B46" s="842"/>
      <c r="C46" s="142"/>
      <c r="D46" s="1"/>
      <c r="E46" s="1"/>
      <c r="F46" s="129"/>
      <c r="G46" s="1"/>
    </row>
    <row r="47" spans="1:7" ht="12.75">
      <c r="A47" s="841"/>
      <c r="B47" s="842"/>
      <c r="C47" s="142"/>
      <c r="D47" s="1"/>
      <c r="E47" s="1"/>
      <c r="F47" s="129"/>
      <c r="G47" s="1"/>
    </row>
    <row r="48" spans="1:7" ht="12.75">
      <c r="A48" s="841"/>
      <c r="B48" s="842"/>
      <c r="C48" s="142"/>
      <c r="D48" s="1"/>
      <c r="E48" s="1"/>
      <c r="F48" s="129"/>
      <c r="G48" s="1"/>
    </row>
    <row r="49" spans="1:7" ht="12.75">
      <c r="A49" s="841"/>
      <c r="B49" s="842"/>
      <c r="C49" s="142"/>
      <c r="D49" s="172"/>
      <c r="E49" s="172"/>
      <c r="F49" s="175"/>
      <c r="G49" s="172"/>
    </row>
    <row r="50" spans="1:7" ht="12.75">
      <c r="A50" s="841"/>
      <c r="B50" s="842"/>
      <c r="C50" s="142"/>
      <c r="D50" s="1"/>
      <c r="E50" s="1"/>
      <c r="F50" s="129"/>
      <c r="G50" s="1"/>
    </row>
    <row r="51" spans="1:7" ht="12.75">
      <c r="A51" s="841"/>
      <c r="B51" s="842"/>
      <c r="C51" s="142"/>
      <c r="D51" s="1"/>
      <c r="E51" s="1"/>
      <c r="F51" s="129"/>
      <c r="G51" s="1"/>
    </row>
    <row r="52" spans="1:7" ht="12.75">
      <c r="A52" s="841"/>
      <c r="B52" s="842"/>
      <c r="C52" s="142"/>
      <c r="D52" s="1"/>
      <c r="E52" s="1"/>
      <c r="F52" s="129"/>
      <c r="G52" s="1"/>
    </row>
    <row r="53" spans="1:7" ht="12.75">
      <c r="A53" s="841"/>
      <c r="B53" s="842"/>
      <c r="C53" s="142"/>
      <c r="D53" s="1"/>
      <c r="E53" s="1"/>
      <c r="F53" s="129"/>
      <c r="G53" s="1"/>
    </row>
    <row r="54" spans="1:7" ht="12.75">
      <c r="A54" s="841"/>
      <c r="B54" s="842"/>
      <c r="C54" s="142"/>
      <c r="D54" s="1"/>
      <c r="E54" s="1"/>
      <c r="F54" s="129"/>
      <c r="G54" s="1"/>
    </row>
    <row r="55" spans="1:7" ht="12.75">
      <c r="A55" s="841"/>
      <c r="B55" s="842"/>
      <c r="C55" s="142"/>
      <c r="D55" s="1"/>
      <c r="E55" s="1"/>
      <c r="F55" s="129"/>
      <c r="G55" s="1"/>
    </row>
    <row r="56" spans="1:7" ht="12.75">
      <c r="A56" s="841"/>
      <c r="B56" s="842"/>
      <c r="C56" s="142"/>
      <c r="D56" s="172"/>
      <c r="E56" s="172"/>
      <c r="F56" s="175"/>
      <c r="G56" s="172"/>
    </row>
    <row r="57" spans="1:7" ht="12.75">
      <c r="A57" s="841"/>
      <c r="B57" s="842"/>
      <c r="C57" s="142"/>
      <c r="D57" s="1"/>
      <c r="E57" s="1"/>
      <c r="F57" s="129"/>
      <c r="G57" s="1"/>
    </row>
    <row r="58" spans="1:7" ht="12.75">
      <c r="A58" s="841"/>
      <c r="B58" s="842"/>
      <c r="C58" s="142"/>
      <c r="D58" s="1"/>
      <c r="E58" s="1"/>
      <c r="F58" s="129"/>
      <c r="G58" s="1"/>
    </row>
    <row r="59" spans="1:7" ht="12.75">
      <c r="A59" s="841"/>
      <c r="B59" s="842"/>
      <c r="C59" s="142"/>
      <c r="D59" s="1"/>
      <c r="E59" s="1"/>
      <c r="F59" s="129"/>
      <c r="G59" s="1"/>
    </row>
    <row r="60" spans="1:7" ht="12.75">
      <c r="A60" s="841"/>
      <c r="B60" s="842"/>
      <c r="C60" s="142"/>
      <c r="D60" s="1"/>
      <c r="E60" s="1"/>
      <c r="F60" s="129"/>
      <c r="G60" s="1"/>
    </row>
    <row r="61" spans="1:7" ht="12.75">
      <c r="A61" s="841"/>
      <c r="B61" s="842"/>
      <c r="C61" s="142"/>
      <c r="D61" s="1"/>
      <c r="E61" s="1"/>
      <c r="F61" s="129"/>
      <c r="G61" s="1"/>
    </row>
    <row r="62" spans="1:7" ht="12.75">
      <c r="A62" s="841"/>
      <c r="B62" s="842"/>
      <c r="C62" s="142"/>
      <c r="D62" s="1"/>
      <c r="E62" s="1"/>
      <c r="F62" s="129"/>
      <c r="G62" s="1"/>
    </row>
    <row r="63" spans="1:7" ht="12.75">
      <c r="A63" s="841"/>
      <c r="B63" s="842"/>
      <c r="C63" s="142"/>
      <c r="D63" s="1"/>
      <c r="E63" s="1"/>
      <c r="F63" s="129"/>
      <c r="G63" s="1"/>
    </row>
    <row r="64" spans="1:7" ht="12.75">
      <c r="A64" s="841"/>
      <c r="B64" s="842"/>
      <c r="C64" s="142"/>
      <c r="D64" s="172"/>
      <c r="E64" s="172"/>
      <c r="F64" s="175"/>
      <c r="G64" s="172"/>
    </row>
    <row r="65" spans="1:7" ht="12.75">
      <c r="A65" s="841"/>
      <c r="B65" s="842"/>
      <c r="C65" s="142"/>
      <c r="D65" s="1"/>
      <c r="E65" s="1"/>
      <c r="F65" s="129"/>
      <c r="G65" s="1"/>
    </row>
    <row r="66" spans="1:7" ht="12.75">
      <c r="A66" s="841"/>
      <c r="B66" s="842"/>
      <c r="C66" s="142"/>
      <c r="D66" s="1"/>
      <c r="E66" s="1"/>
      <c r="F66" s="129"/>
      <c r="G66" s="1"/>
    </row>
    <row r="67" spans="1:7" ht="12.75">
      <c r="A67" s="841"/>
      <c r="B67" s="842"/>
      <c r="C67" s="142"/>
      <c r="D67" s="1"/>
      <c r="E67" s="1"/>
      <c r="F67" s="129"/>
      <c r="G67" s="1"/>
    </row>
    <row r="68" spans="1:7" ht="12.75">
      <c r="A68" s="841"/>
      <c r="B68" s="842"/>
      <c r="C68" s="142"/>
      <c r="D68" s="1"/>
      <c r="E68" s="1"/>
      <c r="F68" s="129"/>
      <c r="G68" s="1"/>
    </row>
    <row r="69" spans="1:7" ht="12.75">
      <c r="A69" s="841"/>
      <c r="B69" s="842"/>
      <c r="C69" s="142"/>
      <c r="D69" s="1"/>
      <c r="E69" s="1"/>
      <c r="F69" s="129"/>
      <c r="G69" s="1"/>
    </row>
    <row r="70" spans="1:7" ht="12.75">
      <c r="A70" s="841"/>
      <c r="B70" s="842"/>
      <c r="C70" s="142"/>
      <c r="D70" s="172"/>
      <c r="E70" s="172"/>
      <c r="F70" s="175"/>
      <c r="G70" s="172"/>
    </row>
    <row r="71" spans="1:7" ht="12.75">
      <c r="A71" s="841"/>
      <c r="B71" s="842"/>
      <c r="C71" s="142"/>
      <c r="D71" s="1"/>
      <c r="E71" s="1"/>
      <c r="F71" s="129"/>
      <c r="G71" s="1"/>
    </row>
    <row r="72" spans="1:7" ht="12.75">
      <c r="A72" s="841"/>
      <c r="B72" s="842"/>
      <c r="C72" s="142"/>
      <c r="D72" s="1"/>
      <c r="E72" s="1"/>
      <c r="F72" s="129"/>
      <c r="G72" s="1"/>
    </row>
    <row r="73" spans="1:7" ht="12.75">
      <c r="A73" s="841"/>
      <c r="B73" s="842"/>
      <c r="C73" s="142"/>
      <c r="D73" s="172"/>
      <c r="E73" s="172"/>
      <c r="F73" s="175"/>
      <c r="G73" s="172"/>
    </row>
    <row r="74" spans="2:7" ht="9.75">
      <c r="B74" s="60"/>
      <c r="D74" s="62"/>
      <c r="E74" s="62"/>
      <c r="F74" s="62"/>
      <c r="G74" s="62"/>
    </row>
    <row r="75" spans="4:7" ht="9.75">
      <c r="D75" s="62"/>
      <c r="E75" s="62"/>
      <c r="F75" s="62"/>
      <c r="G75" s="62"/>
    </row>
    <row r="76" spans="4:7" ht="9.75">
      <c r="D76" s="62"/>
      <c r="E76" s="62"/>
      <c r="F76" s="62"/>
      <c r="G76" s="62"/>
    </row>
    <row r="77" spans="4:7" ht="9.75">
      <c r="D77" s="62"/>
      <c r="E77" s="62"/>
      <c r="F77" s="62"/>
      <c r="G77" s="62"/>
    </row>
    <row r="78" spans="4:7" ht="9.75">
      <c r="D78" s="62"/>
      <c r="E78" s="62"/>
      <c r="F78" s="62"/>
      <c r="G78" s="62"/>
    </row>
    <row r="79" spans="4:7" ht="9.75">
      <c r="D79" s="62"/>
      <c r="E79" s="62"/>
      <c r="F79" s="62"/>
      <c r="G79" s="62"/>
    </row>
    <row r="80" spans="4:7" ht="9.75">
      <c r="D80" s="62"/>
      <c r="E80" s="62"/>
      <c r="F80" s="62"/>
      <c r="G80" s="62"/>
    </row>
    <row r="81" spans="4:7" ht="9.75">
      <c r="D81" s="62"/>
      <c r="E81" s="62"/>
      <c r="F81" s="62"/>
      <c r="G81" s="62"/>
    </row>
    <row r="82" spans="4:7" ht="9.75">
      <c r="D82" s="62"/>
      <c r="E82" s="62"/>
      <c r="F82" s="62"/>
      <c r="G82" s="62"/>
    </row>
    <row r="83" spans="4:7" ht="9.75">
      <c r="D83" s="62"/>
      <c r="E83" s="62"/>
      <c r="F83" s="62"/>
      <c r="G83" s="62"/>
    </row>
    <row r="84" spans="4:7" ht="9.75">
      <c r="D84" s="62"/>
      <c r="E84" s="62"/>
      <c r="F84" s="62"/>
      <c r="G84" s="62"/>
    </row>
    <row r="85" spans="4:7" ht="9.75">
      <c r="D85" s="62"/>
      <c r="E85" s="62"/>
      <c r="F85" s="62"/>
      <c r="G85" s="62"/>
    </row>
    <row r="86" spans="4:7" ht="9.75">
      <c r="D86" s="62"/>
      <c r="E86" s="62"/>
      <c r="F86" s="62"/>
      <c r="G86" s="62"/>
    </row>
    <row r="87" spans="4:7" ht="9.75">
      <c r="D87" s="62"/>
      <c r="E87" s="62"/>
      <c r="F87" s="62"/>
      <c r="G87" s="62"/>
    </row>
    <row r="88" spans="4:7" ht="9.75">
      <c r="D88" s="62"/>
      <c r="E88" s="62"/>
      <c r="F88" s="62"/>
      <c r="G88" s="62"/>
    </row>
    <row r="89" spans="4:7" ht="9.75">
      <c r="D89" s="62"/>
      <c r="E89" s="62"/>
      <c r="F89" s="62"/>
      <c r="G89" s="62"/>
    </row>
    <row r="90" spans="4:7" ht="9.75">
      <c r="D90" s="62"/>
      <c r="E90" s="62"/>
      <c r="F90" s="62"/>
      <c r="G90" s="62"/>
    </row>
    <row r="91" spans="4:7" ht="9.75">
      <c r="D91" s="62"/>
      <c r="E91" s="62"/>
      <c r="F91" s="62"/>
      <c r="G91" s="62"/>
    </row>
    <row r="92" spans="4:7" ht="9.75">
      <c r="D92" s="62"/>
      <c r="E92" s="62"/>
      <c r="F92" s="62"/>
      <c r="G92" s="62"/>
    </row>
    <row r="93" spans="4:7" ht="9.75">
      <c r="D93" s="62"/>
      <c r="E93" s="62"/>
      <c r="F93" s="62"/>
      <c r="G93" s="62"/>
    </row>
    <row r="94" spans="4:7" ht="9.75">
      <c r="D94" s="62"/>
      <c r="E94" s="62"/>
      <c r="F94" s="62"/>
      <c r="G94" s="62"/>
    </row>
    <row r="95" spans="4:7" ht="9.75">
      <c r="D95" s="62"/>
      <c r="E95" s="62"/>
      <c r="F95" s="62"/>
      <c r="G95" s="62"/>
    </row>
    <row r="96" spans="4:7" ht="9.75">
      <c r="D96" s="62"/>
      <c r="E96" s="62"/>
      <c r="F96" s="62"/>
      <c r="G96" s="62"/>
    </row>
    <row r="97" spans="4:7" ht="9.75">
      <c r="D97" s="62"/>
      <c r="E97" s="62"/>
      <c r="F97" s="62"/>
      <c r="G97" s="62"/>
    </row>
    <row r="98" spans="4:7" ht="9.75">
      <c r="D98" s="62"/>
      <c r="E98" s="62"/>
      <c r="F98" s="62"/>
      <c r="G98" s="62"/>
    </row>
    <row r="99" spans="4:7" ht="9.75">
      <c r="D99" s="62"/>
      <c r="E99" s="62"/>
      <c r="F99" s="62"/>
      <c r="G99" s="62"/>
    </row>
    <row r="100" spans="4:7" ht="9.75">
      <c r="D100" s="62"/>
      <c r="E100" s="62"/>
      <c r="F100" s="62"/>
      <c r="G100" s="62"/>
    </row>
    <row r="101" spans="4:7" ht="9.75">
      <c r="D101" s="62"/>
      <c r="E101" s="62"/>
      <c r="F101" s="62"/>
      <c r="G101" s="62"/>
    </row>
    <row r="102" spans="4:7" ht="9.75">
      <c r="D102" s="62"/>
      <c r="E102" s="62"/>
      <c r="F102" s="62"/>
      <c r="G102" s="62"/>
    </row>
    <row r="103" spans="4:7" ht="9.75">
      <c r="D103" s="62"/>
      <c r="E103" s="62"/>
      <c r="F103" s="62"/>
      <c r="G103" s="62"/>
    </row>
    <row r="104" spans="4:7" ht="9.75">
      <c r="D104" s="62"/>
      <c r="E104" s="62"/>
      <c r="F104" s="62"/>
      <c r="G104" s="62"/>
    </row>
    <row r="105" spans="4:7" ht="9.75">
      <c r="D105" s="62"/>
      <c r="E105" s="62"/>
      <c r="F105" s="62"/>
      <c r="G105" s="62"/>
    </row>
    <row r="106" spans="4:7" ht="9.75">
      <c r="D106" s="62"/>
      <c r="E106" s="62"/>
      <c r="F106" s="62"/>
      <c r="G106" s="62"/>
    </row>
    <row r="107" spans="4:7" ht="9.75">
      <c r="D107" s="62"/>
      <c r="E107" s="62"/>
      <c r="F107" s="62"/>
      <c r="G107" s="62"/>
    </row>
    <row r="108" spans="4:7" ht="9.75">
      <c r="D108" s="62"/>
      <c r="E108" s="62"/>
      <c r="F108" s="62"/>
      <c r="G108" s="62"/>
    </row>
    <row r="109" spans="4:7" ht="9.75">
      <c r="D109" s="62"/>
      <c r="E109" s="62"/>
      <c r="F109" s="62"/>
      <c r="G109" s="62"/>
    </row>
    <row r="110" spans="4:7" ht="9.75">
      <c r="D110" s="62"/>
      <c r="E110" s="62"/>
      <c r="F110" s="62"/>
      <c r="G110" s="62"/>
    </row>
    <row r="111" spans="4:7" ht="9.75">
      <c r="D111" s="62"/>
      <c r="E111" s="62"/>
      <c r="F111" s="62"/>
      <c r="G111" s="62"/>
    </row>
    <row r="112" spans="4:7" ht="9.75">
      <c r="D112" s="62"/>
      <c r="E112" s="62"/>
      <c r="F112" s="62"/>
      <c r="G112" s="62"/>
    </row>
    <row r="113" spans="4:7" ht="9.75">
      <c r="D113" s="62"/>
      <c r="E113" s="62"/>
      <c r="F113" s="62"/>
      <c r="G113" s="62"/>
    </row>
    <row r="114" spans="4:7" ht="9.75">
      <c r="D114" s="62"/>
      <c r="E114" s="62"/>
      <c r="F114" s="62"/>
      <c r="G114" s="62"/>
    </row>
    <row r="115" spans="4:7" ht="9.75">
      <c r="D115" s="62"/>
      <c r="E115" s="62"/>
      <c r="F115" s="62"/>
      <c r="G115" s="62"/>
    </row>
    <row r="116" spans="4:7" ht="9.75">
      <c r="D116" s="62"/>
      <c r="E116" s="62"/>
      <c r="F116" s="62"/>
      <c r="G116" s="62"/>
    </row>
    <row r="117" spans="4:7" ht="9.75">
      <c r="D117" s="62"/>
      <c r="E117" s="62"/>
      <c r="F117" s="62"/>
      <c r="G117" s="62"/>
    </row>
    <row r="118" spans="4:7" ht="9.75">
      <c r="D118" s="62"/>
      <c r="E118" s="62"/>
      <c r="F118" s="62"/>
      <c r="G118" s="62"/>
    </row>
    <row r="119" spans="4:7" ht="9.75">
      <c r="D119" s="62"/>
      <c r="E119" s="62"/>
      <c r="F119" s="62"/>
      <c r="G119" s="62"/>
    </row>
    <row r="120" spans="4:7" ht="9.75">
      <c r="D120" s="62"/>
      <c r="E120" s="62"/>
      <c r="F120" s="62"/>
      <c r="G120" s="62"/>
    </row>
    <row r="121" spans="4:7" ht="9.75">
      <c r="D121" s="62"/>
      <c r="E121" s="62"/>
      <c r="F121" s="62"/>
      <c r="G121" s="62"/>
    </row>
    <row r="122" spans="4:7" ht="9.75">
      <c r="D122" s="62"/>
      <c r="E122" s="62"/>
      <c r="F122" s="62"/>
      <c r="G122" s="62"/>
    </row>
    <row r="123" spans="4:7" ht="9.75">
      <c r="D123" s="62"/>
      <c r="E123" s="62"/>
      <c r="F123" s="62"/>
      <c r="G123" s="62"/>
    </row>
    <row r="124" spans="4:7" ht="9.75">
      <c r="D124" s="62"/>
      <c r="E124" s="62"/>
      <c r="F124" s="62"/>
      <c r="G124" s="62"/>
    </row>
    <row r="125" spans="4:7" ht="9.75">
      <c r="D125" s="62"/>
      <c r="E125" s="62"/>
      <c r="F125" s="62"/>
      <c r="G125" s="62"/>
    </row>
    <row r="126" spans="4:7" ht="9.75">
      <c r="D126" s="62"/>
      <c r="E126" s="62"/>
      <c r="F126" s="62"/>
      <c r="G126" s="62"/>
    </row>
    <row r="127" spans="4:7" ht="9.75">
      <c r="D127" s="62"/>
      <c r="E127" s="62"/>
      <c r="F127" s="62"/>
      <c r="G127" s="62"/>
    </row>
    <row r="128" spans="4:7" ht="9.75">
      <c r="D128" s="62"/>
      <c r="E128" s="62"/>
      <c r="F128" s="62"/>
      <c r="G128" s="62"/>
    </row>
    <row r="129" spans="4:7" ht="9.75">
      <c r="D129" s="62"/>
      <c r="E129" s="62"/>
      <c r="F129" s="62"/>
      <c r="G129" s="62"/>
    </row>
    <row r="130" spans="4:7" ht="9.75">
      <c r="D130" s="62"/>
      <c r="E130" s="62"/>
      <c r="F130" s="62"/>
      <c r="G130" s="62"/>
    </row>
    <row r="131" spans="4:7" ht="9.75">
      <c r="D131" s="62"/>
      <c r="E131" s="62"/>
      <c r="F131" s="62"/>
      <c r="G131" s="62"/>
    </row>
    <row r="132" spans="4:7" ht="9.75">
      <c r="D132" s="62"/>
      <c r="E132" s="62"/>
      <c r="F132" s="62"/>
      <c r="G132" s="62"/>
    </row>
    <row r="133" spans="4:7" ht="9.75">
      <c r="D133" s="62"/>
      <c r="E133" s="62"/>
      <c r="F133" s="62"/>
      <c r="G133" s="62"/>
    </row>
    <row r="134" spans="4:7" ht="9.75">
      <c r="D134" s="62"/>
      <c r="E134" s="62"/>
      <c r="F134" s="62"/>
      <c r="G134" s="62"/>
    </row>
    <row r="135" spans="4:7" ht="9.75">
      <c r="D135" s="62"/>
      <c r="E135" s="62"/>
      <c r="F135" s="62"/>
      <c r="G135" s="62"/>
    </row>
    <row r="136" spans="4:7" ht="9.75">
      <c r="D136" s="62"/>
      <c r="E136" s="62"/>
      <c r="F136" s="62"/>
      <c r="G136" s="62"/>
    </row>
    <row r="137" spans="4:7" ht="9.75">
      <c r="D137" s="62"/>
      <c r="E137" s="62"/>
      <c r="F137" s="62"/>
      <c r="G137" s="62"/>
    </row>
    <row r="138" spans="4:7" ht="9.75">
      <c r="D138" s="62"/>
      <c r="E138" s="62"/>
      <c r="F138" s="62"/>
      <c r="G138" s="62"/>
    </row>
    <row r="139" spans="4:7" ht="9.75">
      <c r="D139" s="62"/>
      <c r="E139" s="62"/>
      <c r="F139" s="62"/>
      <c r="G139" s="62"/>
    </row>
    <row r="140" spans="4:7" ht="9.75">
      <c r="D140" s="62"/>
      <c r="E140" s="62"/>
      <c r="F140" s="62"/>
      <c r="G140" s="62"/>
    </row>
    <row r="141" spans="4:7" ht="9.75">
      <c r="D141" s="62"/>
      <c r="E141" s="62"/>
      <c r="F141" s="62"/>
      <c r="G141" s="62"/>
    </row>
    <row r="142" spans="4:7" ht="9.75">
      <c r="D142" s="62"/>
      <c r="E142" s="62"/>
      <c r="F142" s="62"/>
      <c r="G142" s="62"/>
    </row>
    <row r="143" spans="4:7" ht="9.75">
      <c r="D143" s="62"/>
      <c r="E143" s="62"/>
      <c r="F143" s="62"/>
      <c r="G143" s="62"/>
    </row>
    <row r="144" spans="4:7" ht="9.75">
      <c r="D144" s="62"/>
      <c r="E144" s="62"/>
      <c r="F144" s="62"/>
      <c r="G144" s="62"/>
    </row>
    <row r="145" spans="4:7" ht="9.75">
      <c r="D145" s="62"/>
      <c r="E145" s="62"/>
      <c r="F145" s="62"/>
      <c r="G145" s="62"/>
    </row>
    <row r="146" spans="4:7" ht="9.75">
      <c r="D146" s="62"/>
      <c r="E146" s="62"/>
      <c r="F146" s="62"/>
      <c r="G146" s="62"/>
    </row>
    <row r="147" spans="4:7" ht="9.75">
      <c r="D147" s="62"/>
      <c r="E147" s="62"/>
      <c r="F147" s="62"/>
      <c r="G147" s="62"/>
    </row>
    <row r="148" spans="4:7" ht="9.75">
      <c r="D148" s="62"/>
      <c r="E148" s="62"/>
      <c r="F148" s="62"/>
      <c r="G148" s="62"/>
    </row>
    <row r="149" spans="4:7" ht="9.75">
      <c r="D149" s="62"/>
      <c r="E149" s="62"/>
      <c r="F149" s="62"/>
      <c r="G149" s="62"/>
    </row>
    <row r="150" spans="4:7" ht="9.75">
      <c r="D150" s="62"/>
      <c r="E150" s="62"/>
      <c r="F150" s="62"/>
      <c r="G150" s="62"/>
    </row>
    <row r="151" spans="4:7" ht="9.75">
      <c r="D151" s="62"/>
      <c r="E151" s="62"/>
      <c r="F151" s="62"/>
      <c r="G151" s="62"/>
    </row>
    <row r="152" spans="4:7" ht="9.75">
      <c r="D152" s="62"/>
      <c r="E152" s="62"/>
      <c r="F152" s="62"/>
      <c r="G152" s="62"/>
    </row>
    <row r="153" spans="4:7" ht="9.75">
      <c r="D153" s="62"/>
      <c r="E153" s="62"/>
      <c r="F153" s="62"/>
      <c r="G153" s="62"/>
    </row>
    <row r="154" spans="4:7" ht="9.75">
      <c r="D154" s="62"/>
      <c r="E154" s="62"/>
      <c r="F154" s="62"/>
      <c r="G154" s="62"/>
    </row>
    <row r="155" spans="4:7" ht="9.75">
      <c r="D155" s="62"/>
      <c r="E155" s="62"/>
      <c r="F155" s="62"/>
      <c r="G155" s="62"/>
    </row>
    <row r="156" spans="4:7" ht="9.75">
      <c r="D156" s="62"/>
      <c r="E156" s="62"/>
      <c r="F156" s="62"/>
      <c r="G156" s="62"/>
    </row>
    <row r="157" spans="4:7" ht="9.75">
      <c r="D157" s="62"/>
      <c r="E157" s="62"/>
      <c r="F157" s="62"/>
      <c r="G157" s="62"/>
    </row>
    <row r="158" spans="4:7" ht="9.75">
      <c r="D158" s="62"/>
      <c r="E158" s="62"/>
      <c r="F158" s="62"/>
      <c r="G158" s="62"/>
    </row>
    <row r="159" spans="4:7" ht="9.75">
      <c r="D159" s="62"/>
      <c r="E159" s="62"/>
      <c r="F159" s="62"/>
      <c r="G159" s="62"/>
    </row>
    <row r="160" spans="4:7" ht="9.75">
      <c r="D160" s="62"/>
      <c r="E160" s="62"/>
      <c r="F160" s="62"/>
      <c r="G160" s="62"/>
    </row>
    <row r="161" spans="4:7" ht="9.75">
      <c r="D161" s="62"/>
      <c r="E161" s="62"/>
      <c r="F161" s="62"/>
      <c r="G161" s="62"/>
    </row>
    <row r="162" spans="4:7" ht="9.75">
      <c r="D162" s="62"/>
      <c r="E162" s="62"/>
      <c r="F162" s="62"/>
      <c r="G162" s="62"/>
    </row>
    <row r="163" spans="4:7" ht="9.75">
      <c r="D163" s="62"/>
      <c r="E163" s="62"/>
      <c r="F163" s="62"/>
      <c r="G163" s="62"/>
    </row>
    <row r="164" spans="4:7" ht="9.75">
      <c r="D164" s="62"/>
      <c r="E164" s="62"/>
      <c r="F164" s="62"/>
      <c r="G164" s="62"/>
    </row>
    <row r="165" spans="4:7" ht="9.75">
      <c r="D165" s="62"/>
      <c r="E165" s="62"/>
      <c r="F165" s="62"/>
      <c r="G165" s="62"/>
    </row>
    <row r="166" spans="4:7" ht="9.75">
      <c r="D166" s="62"/>
      <c r="E166" s="62"/>
      <c r="F166" s="62"/>
      <c r="G166" s="62"/>
    </row>
    <row r="167" spans="4:7" ht="9.75">
      <c r="D167" s="62"/>
      <c r="E167" s="62"/>
      <c r="F167" s="62"/>
      <c r="G167" s="62"/>
    </row>
    <row r="168" spans="4:7" ht="9.75">
      <c r="D168" s="62"/>
      <c r="E168" s="62"/>
      <c r="F168" s="62"/>
      <c r="G168" s="62"/>
    </row>
    <row r="169" spans="4:7" ht="9.75">
      <c r="D169" s="62"/>
      <c r="E169" s="62"/>
      <c r="F169" s="62"/>
      <c r="G169" s="62"/>
    </row>
    <row r="170" spans="4:7" ht="9.75">
      <c r="D170" s="62"/>
      <c r="E170" s="62"/>
      <c r="F170" s="62"/>
      <c r="G170" s="62"/>
    </row>
    <row r="171" spans="4:7" ht="9.75">
      <c r="D171" s="62"/>
      <c r="E171" s="62"/>
      <c r="F171" s="62"/>
      <c r="G171" s="62"/>
    </row>
    <row r="172" spans="4:7" ht="9.75">
      <c r="D172" s="62"/>
      <c r="E172" s="62"/>
      <c r="F172" s="62"/>
      <c r="G172" s="62"/>
    </row>
    <row r="173" spans="4:7" ht="9.75">
      <c r="D173" s="62"/>
      <c r="E173" s="62"/>
      <c r="F173" s="62"/>
      <c r="G173" s="62"/>
    </row>
    <row r="174" spans="4:7" ht="9.75">
      <c r="D174" s="62"/>
      <c r="E174" s="62"/>
      <c r="F174" s="62"/>
      <c r="G174" s="62"/>
    </row>
    <row r="175" spans="4:7" ht="9.75">
      <c r="D175" s="62"/>
      <c r="E175" s="62"/>
      <c r="F175" s="62"/>
      <c r="G175" s="62"/>
    </row>
    <row r="176" spans="4:7" ht="9.75">
      <c r="D176" s="62"/>
      <c r="E176" s="62"/>
      <c r="F176" s="62"/>
      <c r="G176" s="62"/>
    </row>
    <row r="177" spans="4:7" ht="9.75">
      <c r="D177" s="62"/>
      <c r="E177" s="62"/>
      <c r="F177" s="62"/>
      <c r="G177" s="62"/>
    </row>
    <row r="178" spans="4:7" ht="9.75">
      <c r="D178" s="62"/>
      <c r="E178" s="62"/>
      <c r="F178" s="62"/>
      <c r="G178" s="62"/>
    </row>
    <row r="179" spans="4:7" ht="9.75">
      <c r="D179" s="62"/>
      <c r="E179" s="62"/>
      <c r="F179" s="62"/>
      <c r="G179" s="62"/>
    </row>
    <row r="180" spans="4:7" ht="9.75">
      <c r="D180" s="62"/>
      <c r="E180" s="62"/>
      <c r="F180" s="62"/>
      <c r="G180" s="62"/>
    </row>
    <row r="181" spans="4:7" ht="9.75">
      <c r="D181" s="62"/>
      <c r="E181" s="62"/>
      <c r="F181" s="62"/>
      <c r="G181" s="62"/>
    </row>
    <row r="182" spans="4:7" ht="9.75">
      <c r="D182" s="62"/>
      <c r="E182" s="62"/>
      <c r="F182" s="62"/>
      <c r="G182" s="62"/>
    </row>
    <row r="183" spans="4:7" ht="9.75">
      <c r="D183" s="62"/>
      <c r="E183" s="62"/>
      <c r="F183" s="62"/>
      <c r="G183" s="62"/>
    </row>
    <row r="184" spans="4:7" ht="9.75">
      <c r="D184" s="62"/>
      <c r="E184" s="62"/>
      <c r="F184" s="62"/>
      <c r="G184" s="62"/>
    </row>
    <row r="185" spans="4:7" ht="9.75">
      <c r="D185" s="62"/>
      <c r="E185" s="62"/>
      <c r="F185" s="62"/>
      <c r="G185" s="62"/>
    </row>
    <row r="186" spans="4:7" ht="9.75">
      <c r="D186" s="62"/>
      <c r="E186" s="62"/>
      <c r="F186" s="62"/>
      <c r="G186" s="62"/>
    </row>
    <row r="187" spans="4:7" ht="9.75">
      <c r="D187" s="62"/>
      <c r="E187" s="62"/>
      <c r="F187" s="62"/>
      <c r="G187" s="62"/>
    </row>
    <row r="188" spans="4:7" ht="9.75">
      <c r="D188" s="62"/>
      <c r="E188" s="62"/>
      <c r="F188" s="62"/>
      <c r="G188" s="62"/>
    </row>
    <row r="189" spans="4:7" ht="9.75">
      <c r="D189" s="62"/>
      <c r="E189" s="62"/>
      <c r="F189" s="62"/>
      <c r="G189" s="62"/>
    </row>
    <row r="190" spans="4:7" ht="9.75">
      <c r="D190" s="62"/>
      <c r="E190" s="62"/>
      <c r="F190" s="62"/>
      <c r="G190" s="62"/>
    </row>
    <row r="191" spans="4:7" ht="9.75">
      <c r="D191" s="62"/>
      <c r="E191" s="62"/>
      <c r="F191" s="62"/>
      <c r="G191" s="62"/>
    </row>
    <row r="192" spans="4:7" ht="9.75">
      <c r="D192" s="62"/>
      <c r="E192" s="62"/>
      <c r="F192" s="62"/>
      <c r="G192" s="62"/>
    </row>
    <row r="193" spans="4:7" ht="9.75">
      <c r="D193" s="62"/>
      <c r="E193" s="62"/>
      <c r="F193" s="62"/>
      <c r="G193" s="62"/>
    </row>
    <row r="194" spans="4:7" ht="9.75">
      <c r="D194" s="62"/>
      <c r="E194" s="62"/>
      <c r="F194" s="62"/>
      <c r="G194" s="62"/>
    </row>
    <row r="195" spans="4:7" ht="9.75">
      <c r="D195" s="62"/>
      <c r="E195" s="62"/>
      <c r="F195" s="62"/>
      <c r="G195" s="62"/>
    </row>
    <row r="196" spans="4:7" ht="9.75">
      <c r="D196" s="62"/>
      <c r="E196" s="62"/>
      <c r="F196" s="62"/>
      <c r="G196" s="62"/>
    </row>
    <row r="197" spans="4:7" ht="9.75">
      <c r="D197" s="62"/>
      <c r="E197" s="62"/>
      <c r="F197" s="62"/>
      <c r="G197" s="62"/>
    </row>
    <row r="198" spans="4:7" ht="9.75">
      <c r="D198" s="62"/>
      <c r="E198" s="62"/>
      <c r="F198" s="62"/>
      <c r="G198" s="62"/>
    </row>
    <row r="199" spans="4:7" ht="9.75">
      <c r="D199" s="62"/>
      <c r="E199" s="62"/>
      <c r="F199" s="62"/>
      <c r="G199" s="62"/>
    </row>
    <row r="200" spans="4:7" ht="9.75">
      <c r="D200" s="62"/>
      <c r="E200" s="62"/>
      <c r="F200" s="62"/>
      <c r="G200" s="62"/>
    </row>
    <row r="201" spans="4:7" ht="9.75">
      <c r="D201" s="62"/>
      <c r="E201" s="62"/>
      <c r="F201" s="62"/>
      <c r="G201" s="62"/>
    </row>
    <row r="202" spans="4:7" ht="9.75">
      <c r="D202" s="62"/>
      <c r="E202" s="62"/>
      <c r="F202" s="62"/>
      <c r="G202" s="62"/>
    </row>
    <row r="203" spans="4:7" ht="9.75">
      <c r="D203" s="62"/>
      <c r="E203" s="62"/>
      <c r="F203" s="62"/>
      <c r="G203" s="62"/>
    </row>
    <row r="204" spans="4:7" ht="9.75">
      <c r="D204" s="62"/>
      <c r="E204" s="62"/>
      <c r="F204" s="62"/>
      <c r="G204" s="62"/>
    </row>
    <row r="205" spans="4:7" ht="9.75">
      <c r="D205" s="62"/>
      <c r="E205" s="62"/>
      <c r="F205" s="62"/>
      <c r="G205" s="62"/>
    </row>
    <row r="206" spans="4:7" ht="9.75">
      <c r="D206" s="62"/>
      <c r="E206" s="62"/>
      <c r="F206" s="62"/>
      <c r="G206" s="62"/>
    </row>
    <row r="207" spans="4:7" ht="9.75">
      <c r="D207" s="62"/>
      <c r="E207" s="62"/>
      <c r="F207" s="62"/>
      <c r="G207" s="62"/>
    </row>
    <row r="208" spans="4:7" ht="9.75">
      <c r="D208" s="62"/>
      <c r="E208" s="62"/>
      <c r="F208" s="62"/>
      <c r="G208" s="62"/>
    </row>
    <row r="209" spans="4:7" ht="9.75">
      <c r="D209" s="62"/>
      <c r="E209" s="62"/>
      <c r="F209" s="62"/>
      <c r="G209" s="62"/>
    </row>
    <row r="210" spans="4:7" ht="9.75">
      <c r="D210" s="62"/>
      <c r="E210" s="62"/>
      <c r="F210" s="62"/>
      <c r="G210" s="62"/>
    </row>
    <row r="211" spans="4:7" ht="9.75">
      <c r="D211" s="62"/>
      <c r="E211" s="62"/>
      <c r="F211" s="62"/>
      <c r="G211" s="62"/>
    </row>
    <row r="212" spans="4:7" ht="9.75">
      <c r="D212" s="62"/>
      <c r="E212" s="62"/>
      <c r="F212" s="62"/>
      <c r="G212" s="62"/>
    </row>
    <row r="213" spans="4:7" ht="9.75">
      <c r="D213" s="62"/>
      <c r="E213" s="62"/>
      <c r="F213" s="62"/>
      <c r="G213" s="62"/>
    </row>
    <row r="214" spans="4:7" ht="9.75">
      <c r="D214" s="62"/>
      <c r="E214" s="62"/>
      <c r="F214" s="62"/>
      <c r="G214" s="62"/>
    </row>
    <row r="215" spans="4:7" ht="9.75">
      <c r="D215" s="62"/>
      <c r="E215" s="62"/>
      <c r="F215" s="62"/>
      <c r="G215" s="62"/>
    </row>
    <row r="216" spans="4:7" ht="9.75">
      <c r="D216" s="62"/>
      <c r="E216" s="62"/>
      <c r="F216" s="62"/>
      <c r="G216" s="62"/>
    </row>
    <row r="217" spans="4:7" ht="9.75">
      <c r="D217" s="62"/>
      <c r="E217" s="62"/>
      <c r="F217" s="62"/>
      <c r="G217" s="62"/>
    </row>
    <row r="218" spans="4:7" ht="9.75">
      <c r="D218" s="62"/>
      <c r="E218" s="62"/>
      <c r="F218" s="62"/>
      <c r="G218" s="62"/>
    </row>
    <row r="219" spans="4:7" ht="9.75">
      <c r="D219" s="62"/>
      <c r="E219" s="62"/>
      <c r="F219" s="62"/>
      <c r="G219" s="62"/>
    </row>
    <row r="220" spans="4:7" ht="9.75">
      <c r="D220" s="62"/>
      <c r="E220" s="62"/>
      <c r="F220" s="62"/>
      <c r="G220" s="62"/>
    </row>
    <row r="221" spans="4:7" ht="9.75">
      <c r="D221" s="62"/>
      <c r="E221" s="62"/>
      <c r="F221" s="62"/>
      <c r="G221" s="62"/>
    </row>
    <row r="222" spans="4:7" ht="9.75">
      <c r="D222" s="62"/>
      <c r="E222" s="62"/>
      <c r="F222" s="62"/>
      <c r="G222" s="62"/>
    </row>
    <row r="223" spans="4:7" ht="9.75">
      <c r="D223" s="62"/>
      <c r="E223" s="62"/>
      <c r="F223" s="62"/>
      <c r="G223" s="62"/>
    </row>
    <row r="224" spans="4:7" ht="9.75">
      <c r="D224" s="62"/>
      <c r="E224" s="62"/>
      <c r="F224" s="62"/>
      <c r="G224" s="62"/>
    </row>
    <row r="225" spans="4:7" ht="9.75">
      <c r="D225" s="62"/>
      <c r="E225" s="62"/>
      <c r="F225" s="62"/>
      <c r="G225" s="62"/>
    </row>
    <row r="226" spans="4:7" ht="9.75">
      <c r="D226" s="62"/>
      <c r="E226" s="62"/>
      <c r="F226" s="62"/>
      <c r="G226" s="62"/>
    </row>
    <row r="227" spans="4:7" ht="9.75">
      <c r="D227" s="62"/>
      <c r="E227" s="62"/>
      <c r="F227" s="62"/>
      <c r="G227" s="62"/>
    </row>
    <row r="228" spans="4:7" ht="9.75">
      <c r="D228" s="62"/>
      <c r="E228" s="62"/>
      <c r="F228" s="62"/>
      <c r="G228" s="62"/>
    </row>
    <row r="229" spans="4:7" ht="9.75">
      <c r="D229" s="62"/>
      <c r="E229" s="62"/>
      <c r="F229" s="62"/>
      <c r="G229" s="62"/>
    </row>
    <row r="230" spans="4:7" ht="9.75">
      <c r="D230" s="62"/>
      <c r="E230" s="62"/>
      <c r="F230" s="62"/>
      <c r="G230" s="62"/>
    </row>
    <row r="231" spans="4:7" ht="9.75">
      <c r="D231" s="62"/>
      <c r="E231" s="62"/>
      <c r="F231" s="62"/>
      <c r="G231" s="62"/>
    </row>
    <row r="232" spans="4:7" ht="9.75">
      <c r="D232" s="62"/>
      <c r="E232" s="62"/>
      <c r="F232" s="62"/>
      <c r="G232" s="62"/>
    </row>
    <row r="233" spans="4:7" ht="9.75">
      <c r="D233" s="62"/>
      <c r="E233" s="62"/>
      <c r="F233" s="62"/>
      <c r="G233" s="62"/>
    </row>
    <row r="234" spans="4:7" ht="9.75">
      <c r="D234" s="62"/>
      <c r="E234" s="62"/>
      <c r="F234" s="62"/>
      <c r="G234" s="62"/>
    </row>
    <row r="235" spans="4:7" ht="9.75">
      <c r="D235" s="62"/>
      <c r="E235" s="62"/>
      <c r="F235" s="62"/>
      <c r="G235" s="62"/>
    </row>
    <row r="236" spans="4:7" ht="9.75">
      <c r="D236" s="62"/>
      <c r="E236" s="62"/>
      <c r="F236" s="62"/>
      <c r="G236" s="62"/>
    </row>
    <row r="237" spans="4:7" ht="9.75">
      <c r="D237" s="62"/>
      <c r="E237" s="62"/>
      <c r="F237" s="62"/>
      <c r="G237" s="62"/>
    </row>
    <row r="238" spans="4:7" ht="9.75">
      <c r="D238" s="62"/>
      <c r="E238" s="62"/>
      <c r="F238" s="62"/>
      <c r="G238" s="62"/>
    </row>
    <row r="239" spans="4:7" ht="9.75">
      <c r="D239" s="62"/>
      <c r="E239" s="62"/>
      <c r="F239" s="62"/>
      <c r="G239" s="62"/>
    </row>
    <row r="240" spans="4:7" ht="9.75">
      <c r="D240" s="62"/>
      <c r="E240" s="62"/>
      <c r="F240" s="62"/>
      <c r="G240" s="62"/>
    </row>
    <row r="241" spans="4:7" ht="9.75">
      <c r="D241" s="62"/>
      <c r="E241" s="62"/>
      <c r="F241" s="62"/>
      <c r="G241" s="62"/>
    </row>
    <row r="242" spans="4:7" ht="9.75">
      <c r="D242" s="62"/>
      <c r="E242" s="62"/>
      <c r="F242" s="62"/>
      <c r="G242" s="62"/>
    </row>
    <row r="243" spans="4:7" ht="9.75">
      <c r="D243" s="62"/>
      <c r="E243" s="62"/>
      <c r="F243" s="62"/>
      <c r="G243" s="62"/>
    </row>
    <row r="244" spans="4:7" ht="9.75">
      <c r="D244" s="62"/>
      <c r="E244" s="62"/>
      <c r="F244" s="62"/>
      <c r="G244" s="62"/>
    </row>
    <row r="245" spans="4:7" ht="9.75">
      <c r="D245" s="62"/>
      <c r="E245" s="62"/>
      <c r="F245" s="62"/>
      <c r="G245" s="62"/>
    </row>
    <row r="246" spans="4:7" ht="9.75">
      <c r="D246" s="62"/>
      <c r="E246" s="62"/>
      <c r="F246" s="62"/>
      <c r="G246" s="62"/>
    </row>
    <row r="247" spans="4:7" ht="9.75">
      <c r="D247" s="62"/>
      <c r="E247" s="62"/>
      <c r="F247" s="62"/>
      <c r="G247" s="62"/>
    </row>
    <row r="248" spans="4:7" ht="9.75">
      <c r="D248" s="62"/>
      <c r="E248" s="62"/>
      <c r="F248" s="62"/>
      <c r="G248" s="62"/>
    </row>
    <row r="249" spans="4:7" ht="9.75">
      <c r="D249" s="62"/>
      <c r="E249" s="62"/>
      <c r="F249" s="62"/>
      <c r="G249" s="62"/>
    </row>
    <row r="250" spans="4:7" ht="9.75">
      <c r="D250" s="62"/>
      <c r="E250" s="62"/>
      <c r="F250" s="62"/>
      <c r="G250" s="62"/>
    </row>
    <row r="251" spans="4:7" ht="9.75">
      <c r="D251" s="62"/>
      <c r="E251" s="62"/>
      <c r="F251" s="62"/>
      <c r="G251" s="62"/>
    </row>
    <row r="252" spans="4:7" ht="9.75">
      <c r="D252" s="62"/>
      <c r="E252" s="62"/>
      <c r="F252" s="62"/>
      <c r="G252" s="62"/>
    </row>
    <row r="253" spans="4:7" ht="9.75">
      <c r="D253" s="62"/>
      <c r="E253" s="62"/>
      <c r="F253" s="62"/>
      <c r="G253" s="62"/>
    </row>
    <row r="254" spans="4:7" ht="9.75">
      <c r="D254" s="62"/>
      <c r="E254" s="62"/>
      <c r="F254" s="62"/>
      <c r="G254" s="62"/>
    </row>
    <row r="255" spans="4:7" ht="9.75">
      <c r="D255" s="62"/>
      <c r="E255" s="62"/>
      <c r="F255" s="62"/>
      <c r="G255" s="62"/>
    </row>
    <row r="256" spans="4:7" ht="9.75">
      <c r="D256" s="62"/>
      <c r="E256" s="62"/>
      <c r="F256" s="62"/>
      <c r="G256" s="62"/>
    </row>
    <row r="257" spans="4:7" ht="9.75">
      <c r="D257" s="62"/>
      <c r="E257" s="62"/>
      <c r="F257" s="62"/>
      <c r="G257" s="62"/>
    </row>
    <row r="258" spans="4:7" ht="9.75">
      <c r="D258" s="62"/>
      <c r="E258" s="62"/>
      <c r="F258" s="62"/>
      <c r="G258" s="62"/>
    </row>
    <row r="259" spans="4:7" ht="9.75">
      <c r="D259" s="62"/>
      <c r="E259" s="62"/>
      <c r="F259" s="62"/>
      <c r="G259" s="62"/>
    </row>
    <row r="260" spans="4:7" ht="9.75">
      <c r="D260" s="62"/>
      <c r="E260" s="62"/>
      <c r="F260" s="62"/>
      <c r="G260" s="62"/>
    </row>
    <row r="261" spans="4:7" ht="9.75">
      <c r="D261" s="62"/>
      <c r="E261" s="62"/>
      <c r="F261" s="62"/>
      <c r="G261" s="62"/>
    </row>
    <row r="262" spans="4:7" ht="9.75">
      <c r="D262" s="62"/>
      <c r="E262" s="62"/>
      <c r="F262" s="62"/>
      <c r="G262" s="62"/>
    </row>
    <row r="263" spans="4:7" ht="9.75">
      <c r="D263" s="62"/>
      <c r="E263" s="62"/>
      <c r="F263" s="62"/>
      <c r="G263" s="62"/>
    </row>
    <row r="264" spans="4:7" ht="9.75">
      <c r="D264" s="62"/>
      <c r="E264" s="62"/>
      <c r="F264" s="62"/>
      <c r="G264" s="62"/>
    </row>
    <row r="265" spans="4:7" ht="9.75">
      <c r="D265" s="62"/>
      <c r="E265" s="62"/>
      <c r="F265" s="62"/>
      <c r="G265" s="62"/>
    </row>
    <row r="266" spans="4:7" ht="9.75">
      <c r="D266" s="62"/>
      <c r="E266" s="62"/>
      <c r="F266" s="62"/>
      <c r="G266" s="62"/>
    </row>
    <row r="267" spans="4:7" ht="9.75">
      <c r="D267" s="62"/>
      <c r="E267" s="62"/>
      <c r="F267" s="62"/>
      <c r="G267" s="62"/>
    </row>
    <row r="268" spans="4:7" ht="9.75">
      <c r="D268" s="62"/>
      <c r="E268" s="62"/>
      <c r="F268" s="62"/>
      <c r="G268" s="62"/>
    </row>
    <row r="269" spans="4:7" ht="9.75">
      <c r="D269" s="62"/>
      <c r="E269" s="62"/>
      <c r="F269" s="62"/>
      <c r="G269" s="62"/>
    </row>
    <row r="270" spans="4:7" ht="9.75">
      <c r="D270" s="62"/>
      <c r="E270" s="62"/>
      <c r="F270" s="62"/>
      <c r="G270" s="62"/>
    </row>
    <row r="271" spans="4:7" ht="9.75">
      <c r="D271" s="62"/>
      <c r="E271" s="62"/>
      <c r="F271" s="62"/>
      <c r="G271" s="62"/>
    </row>
    <row r="272" spans="4:7" ht="9.75">
      <c r="D272" s="62"/>
      <c r="E272" s="62"/>
      <c r="F272" s="62"/>
      <c r="G272" s="62"/>
    </row>
    <row r="273" spans="4:7" ht="9.75">
      <c r="D273" s="62"/>
      <c r="E273" s="62"/>
      <c r="F273" s="62"/>
      <c r="G273" s="62"/>
    </row>
    <row r="274" spans="4:7" ht="9.75">
      <c r="D274" s="62"/>
      <c r="E274" s="62"/>
      <c r="F274" s="62"/>
      <c r="G274" s="62"/>
    </row>
    <row r="275" spans="4:7" ht="9.75">
      <c r="D275" s="62"/>
      <c r="E275" s="62"/>
      <c r="F275" s="62"/>
      <c r="G275" s="62"/>
    </row>
    <row r="276" spans="4:7" ht="9.75">
      <c r="D276" s="62"/>
      <c r="E276" s="62"/>
      <c r="F276" s="62"/>
      <c r="G276" s="62"/>
    </row>
    <row r="277" spans="4:7" ht="9.75">
      <c r="D277" s="62"/>
      <c r="E277" s="62"/>
      <c r="F277" s="62"/>
      <c r="G277" s="62"/>
    </row>
    <row r="278" spans="4:7" ht="9.75">
      <c r="D278" s="62"/>
      <c r="E278" s="62"/>
      <c r="F278" s="62"/>
      <c r="G278" s="62"/>
    </row>
    <row r="279" spans="4:7" ht="9.75">
      <c r="D279" s="62"/>
      <c r="E279" s="62"/>
      <c r="F279" s="62"/>
      <c r="G279" s="62"/>
    </row>
    <row r="280" spans="4:7" ht="9.75">
      <c r="D280" s="62"/>
      <c r="E280" s="62"/>
      <c r="F280" s="62"/>
      <c r="G280" s="62"/>
    </row>
    <row r="281" spans="4:7" ht="9.75">
      <c r="D281" s="62"/>
      <c r="E281" s="62"/>
      <c r="F281" s="62"/>
      <c r="G281" s="62"/>
    </row>
    <row r="282" spans="4:7" ht="9.75">
      <c r="D282" s="62"/>
      <c r="E282" s="62"/>
      <c r="F282" s="62"/>
      <c r="G282" s="62"/>
    </row>
    <row r="283" spans="4:7" ht="9.75">
      <c r="D283" s="62"/>
      <c r="E283" s="62"/>
      <c r="F283" s="62"/>
      <c r="G283" s="62"/>
    </row>
    <row r="284" spans="4:7" ht="9.75">
      <c r="D284" s="62"/>
      <c r="E284" s="62"/>
      <c r="F284" s="62"/>
      <c r="G284" s="62"/>
    </row>
    <row r="285" spans="4:7" ht="9.75">
      <c r="D285" s="62"/>
      <c r="E285" s="62"/>
      <c r="F285" s="62"/>
      <c r="G285" s="62"/>
    </row>
    <row r="286" spans="4:7" ht="9.75">
      <c r="D286" s="62"/>
      <c r="E286" s="62"/>
      <c r="F286" s="62"/>
      <c r="G286" s="62"/>
    </row>
    <row r="287" spans="4:7" ht="9.75">
      <c r="D287" s="62"/>
      <c r="E287" s="62"/>
      <c r="F287" s="62"/>
      <c r="G287" s="62"/>
    </row>
    <row r="288" spans="4:7" ht="9.75">
      <c r="D288" s="62"/>
      <c r="E288" s="62"/>
      <c r="F288" s="62"/>
      <c r="G288" s="62"/>
    </row>
    <row r="289" spans="4:7" ht="9.75">
      <c r="D289" s="62"/>
      <c r="E289" s="62"/>
      <c r="F289" s="62"/>
      <c r="G289" s="62"/>
    </row>
    <row r="290" spans="4:7" ht="9.75">
      <c r="D290" s="62"/>
      <c r="E290" s="62"/>
      <c r="F290" s="62"/>
      <c r="G290" s="62"/>
    </row>
    <row r="291" spans="4:7" ht="9.75">
      <c r="D291" s="62"/>
      <c r="E291" s="62"/>
      <c r="F291" s="62"/>
      <c r="G291" s="62"/>
    </row>
    <row r="292" spans="4:7" ht="9.75">
      <c r="D292" s="62"/>
      <c r="E292" s="62"/>
      <c r="F292" s="62"/>
      <c r="G292" s="62"/>
    </row>
    <row r="293" spans="4:7" ht="9.75">
      <c r="D293" s="62"/>
      <c r="E293" s="62"/>
      <c r="F293" s="62"/>
      <c r="G293" s="62"/>
    </row>
    <row r="294" spans="4:7" ht="9.75">
      <c r="D294" s="62"/>
      <c r="E294" s="62"/>
      <c r="F294" s="62"/>
      <c r="G294" s="62"/>
    </row>
    <row r="295" spans="4:7" ht="9.75">
      <c r="D295" s="62"/>
      <c r="E295" s="62"/>
      <c r="F295" s="62"/>
      <c r="G295" s="62"/>
    </row>
    <row r="296" spans="4:7" ht="9.75">
      <c r="D296" s="62"/>
      <c r="E296" s="62"/>
      <c r="F296" s="62"/>
      <c r="G296" s="62"/>
    </row>
    <row r="297" spans="4:7" ht="9.75">
      <c r="D297" s="62"/>
      <c r="E297" s="62"/>
      <c r="F297" s="62"/>
      <c r="G297" s="62"/>
    </row>
    <row r="298" spans="4:7" ht="9.75">
      <c r="D298" s="62"/>
      <c r="E298" s="62"/>
      <c r="F298" s="62"/>
      <c r="G298" s="62"/>
    </row>
    <row r="299" spans="4:7" ht="9.75">
      <c r="D299" s="62"/>
      <c r="E299" s="62"/>
      <c r="F299" s="62"/>
      <c r="G299" s="62"/>
    </row>
    <row r="300" spans="4:7" ht="9.75">
      <c r="D300" s="62"/>
      <c r="E300" s="62"/>
      <c r="F300" s="62"/>
      <c r="G300" s="62"/>
    </row>
    <row r="301" spans="4:7" ht="9.75">
      <c r="D301" s="62"/>
      <c r="E301" s="62"/>
      <c r="F301" s="62"/>
      <c r="G301" s="62"/>
    </row>
    <row r="302" spans="4:7" ht="9.75">
      <c r="D302" s="62"/>
      <c r="E302" s="62"/>
      <c r="F302" s="62"/>
      <c r="G302" s="62"/>
    </row>
    <row r="303" spans="4:7" ht="9.75">
      <c r="D303" s="62"/>
      <c r="E303" s="62"/>
      <c r="F303" s="62"/>
      <c r="G303" s="62"/>
    </row>
    <row r="304" spans="4:7" ht="9.75">
      <c r="D304" s="62"/>
      <c r="E304" s="62"/>
      <c r="F304" s="62"/>
      <c r="G304" s="62"/>
    </row>
    <row r="305" spans="4:7" ht="9.75">
      <c r="D305" s="62"/>
      <c r="E305" s="62"/>
      <c r="F305" s="62"/>
      <c r="G305" s="62"/>
    </row>
    <row r="306" spans="4:7" ht="9.75">
      <c r="D306" s="62"/>
      <c r="E306" s="62"/>
      <c r="F306" s="62"/>
      <c r="G306" s="62"/>
    </row>
    <row r="307" spans="4:7" ht="9.75">
      <c r="D307" s="62"/>
      <c r="E307" s="62"/>
      <c r="F307" s="62"/>
      <c r="G307" s="62"/>
    </row>
    <row r="308" spans="4:7" ht="9.75">
      <c r="D308" s="62"/>
      <c r="E308" s="62"/>
      <c r="F308" s="62"/>
      <c r="G308" s="62"/>
    </row>
    <row r="309" spans="4:7" ht="9.75">
      <c r="D309" s="62"/>
      <c r="E309" s="62"/>
      <c r="F309" s="62"/>
      <c r="G309" s="62"/>
    </row>
    <row r="310" spans="4:7" ht="9.75">
      <c r="D310" s="62"/>
      <c r="E310" s="62"/>
      <c r="F310" s="62"/>
      <c r="G310" s="62"/>
    </row>
    <row r="311" spans="4:7" ht="9.75">
      <c r="D311" s="62"/>
      <c r="E311" s="62"/>
      <c r="F311" s="62"/>
      <c r="G311" s="62"/>
    </row>
    <row r="312" spans="4:7" ht="9.75">
      <c r="D312" s="62"/>
      <c r="E312" s="62"/>
      <c r="F312" s="62"/>
      <c r="G312" s="62"/>
    </row>
    <row r="313" spans="4:7" ht="9.75">
      <c r="D313" s="62"/>
      <c r="E313" s="62"/>
      <c r="F313" s="62"/>
      <c r="G313" s="62"/>
    </row>
    <row r="314" spans="4:7" ht="9.75">
      <c r="D314" s="62"/>
      <c r="E314" s="62"/>
      <c r="F314" s="62"/>
      <c r="G314" s="62"/>
    </row>
    <row r="315" spans="4:7" ht="9.75">
      <c r="D315" s="62"/>
      <c r="E315" s="62"/>
      <c r="F315" s="62"/>
      <c r="G315" s="62"/>
    </row>
    <row r="316" spans="4:7" ht="9.75">
      <c r="D316" s="62"/>
      <c r="E316" s="62"/>
      <c r="F316" s="62"/>
      <c r="G316" s="62"/>
    </row>
    <row r="317" spans="4:7" ht="9.75">
      <c r="D317" s="62"/>
      <c r="E317" s="62"/>
      <c r="F317" s="62"/>
      <c r="G317" s="62"/>
    </row>
    <row r="318" spans="4:7" ht="9.75">
      <c r="D318" s="62"/>
      <c r="E318" s="62"/>
      <c r="F318" s="62"/>
      <c r="G318" s="62"/>
    </row>
    <row r="319" spans="4:7" ht="9.75">
      <c r="D319" s="62"/>
      <c r="E319" s="62"/>
      <c r="F319" s="62"/>
      <c r="G319" s="62"/>
    </row>
    <row r="320" spans="4:7" ht="9.75">
      <c r="D320" s="62"/>
      <c r="E320" s="62"/>
      <c r="F320" s="62"/>
      <c r="G320" s="62"/>
    </row>
    <row r="321" spans="4:7" ht="9.75">
      <c r="D321" s="62"/>
      <c r="E321" s="62"/>
      <c r="F321" s="62"/>
      <c r="G321" s="62"/>
    </row>
    <row r="322" spans="4:7" ht="9.75">
      <c r="D322" s="62"/>
      <c r="E322" s="62"/>
      <c r="F322" s="62"/>
      <c r="G322" s="62"/>
    </row>
    <row r="323" spans="4:7" ht="9.75">
      <c r="D323" s="62"/>
      <c r="E323" s="62"/>
      <c r="F323" s="62"/>
      <c r="G323" s="62"/>
    </row>
    <row r="324" spans="4:7" ht="9.75">
      <c r="D324" s="62"/>
      <c r="E324" s="62"/>
      <c r="F324" s="62"/>
      <c r="G324" s="62"/>
    </row>
    <row r="325" spans="4:7" ht="9.75">
      <c r="D325" s="62"/>
      <c r="E325" s="62"/>
      <c r="F325" s="62"/>
      <c r="G325" s="62"/>
    </row>
    <row r="326" spans="4:7" ht="9.75">
      <c r="D326" s="62"/>
      <c r="E326" s="62"/>
      <c r="F326" s="62"/>
      <c r="G326" s="62"/>
    </row>
    <row r="327" spans="4:7" ht="9.75">
      <c r="D327" s="62"/>
      <c r="E327" s="62"/>
      <c r="F327" s="62"/>
      <c r="G327" s="62"/>
    </row>
    <row r="328" spans="4:7" ht="9.75">
      <c r="D328" s="62"/>
      <c r="E328" s="62"/>
      <c r="F328" s="62"/>
      <c r="G328" s="62"/>
    </row>
    <row r="329" spans="4:7" ht="9.75">
      <c r="D329" s="62"/>
      <c r="E329" s="62"/>
      <c r="F329" s="62"/>
      <c r="G329" s="62"/>
    </row>
    <row r="330" spans="4:7" ht="9.75">
      <c r="D330" s="62"/>
      <c r="E330" s="62"/>
      <c r="F330" s="62"/>
      <c r="G330" s="62"/>
    </row>
    <row r="331" spans="4:7" ht="9.75">
      <c r="D331" s="62"/>
      <c r="E331" s="62"/>
      <c r="F331" s="62"/>
      <c r="G331" s="62"/>
    </row>
    <row r="332" spans="4:7" ht="9.75">
      <c r="D332" s="62"/>
      <c r="E332" s="62"/>
      <c r="F332" s="62"/>
      <c r="G332" s="62"/>
    </row>
    <row r="333" spans="4:7" ht="9.75">
      <c r="D333" s="62"/>
      <c r="E333" s="62"/>
      <c r="F333" s="62"/>
      <c r="G333" s="62"/>
    </row>
    <row r="334" spans="4:7" ht="9.75">
      <c r="D334" s="62"/>
      <c r="E334" s="62"/>
      <c r="F334" s="62"/>
      <c r="G334" s="62"/>
    </row>
    <row r="335" spans="4:7" ht="9.75">
      <c r="D335" s="62"/>
      <c r="E335" s="62"/>
      <c r="F335" s="62"/>
      <c r="G335" s="62"/>
    </row>
    <row r="336" spans="4:7" ht="9.75">
      <c r="D336" s="62"/>
      <c r="E336" s="62"/>
      <c r="F336" s="62"/>
      <c r="G336" s="62"/>
    </row>
    <row r="337" spans="4:7" ht="9.75">
      <c r="D337" s="62"/>
      <c r="E337" s="62"/>
      <c r="F337" s="62"/>
      <c r="G337" s="62"/>
    </row>
    <row r="338" spans="4:7" ht="9.75">
      <c r="D338" s="62"/>
      <c r="E338" s="62"/>
      <c r="F338" s="62"/>
      <c r="G338" s="62"/>
    </row>
    <row r="339" spans="4:7" ht="9.75">
      <c r="D339" s="62"/>
      <c r="E339" s="62"/>
      <c r="F339" s="62"/>
      <c r="G339" s="62"/>
    </row>
    <row r="340" spans="4:7" ht="9.75">
      <c r="D340" s="62"/>
      <c r="E340" s="62"/>
      <c r="F340" s="62"/>
      <c r="G340" s="62"/>
    </row>
    <row r="341" spans="4:7" ht="9.75">
      <c r="D341" s="62"/>
      <c r="E341" s="62"/>
      <c r="F341" s="62"/>
      <c r="G341" s="62"/>
    </row>
    <row r="342" spans="4:7" ht="9.75">
      <c r="D342" s="62"/>
      <c r="E342" s="62"/>
      <c r="F342" s="62"/>
      <c r="G342" s="62"/>
    </row>
    <row r="343" spans="4:7" ht="9.75">
      <c r="D343" s="62"/>
      <c r="E343" s="62"/>
      <c r="F343" s="62"/>
      <c r="G343" s="62"/>
    </row>
    <row r="344" spans="4:7" ht="9.75">
      <c r="D344" s="62"/>
      <c r="E344" s="62"/>
      <c r="F344" s="62"/>
      <c r="G344" s="62"/>
    </row>
    <row r="345" spans="4:7" ht="9.75">
      <c r="D345" s="62"/>
      <c r="E345" s="62"/>
      <c r="F345" s="62"/>
      <c r="G345" s="62"/>
    </row>
    <row r="346" spans="4:7" ht="9.75">
      <c r="D346" s="62"/>
      <c r="E346" s="62"/>
      <c r="F346" s="62"/>
      <c r="G346" s="62"/>
    </row>
    <row r="347" spans="4:7" ht="9.75">
      <c r="D347" s="62"/>
      <c r="E347" s="62"/>
      <c r="F347" s="62"/>
      <c r="G347" s="62"/>
    </row>
    <row r="348" spans="4:7" ht="9.75">
      <c r="D348" s="62"/>
      <c r="E348" s="62"/>
      <c r="F348" s="62"/>
      <c r="G348" s="62"/>
    </row>
    <row r="349" spans="4:7" ht="9.75">
      <c r="D349" s="62"/>
      <c r="E349" s="62"/>
      <c r="F349" s="62"/>
      <c r="G349" s="62"/>
    </row>
    <row r="350" spans="4:7" ht="9.75">
      <c r="D350" s="62"/>
      <c r="E350" s="62"/>
      <c r="F350" s="62"/>
      <c r="G350" s="62"/>
    </row>
    <row r="351" spans="4:7" ht="9.75">
      <c r="D351" s="62"/>
      <c r="E351" s="62"/>
      <c r="F351" s="62"/>
      <c r="G351" s="62"/>
    </row>
    <row r="352" spans="4:7" ht="9.75">
      <c r="D352" s="62"/>
      <c r="E352" s="62"/>
      <c r="F352" s="62"/>
      <c r="G352" s="62"/>
    </row>
    <row r="353" spans="4:7" ht="9.75">
      <c r="D353" s="62"/>
      <c r="E353" s="62"/>
      <c r="F353" s="62"/>
      <c r="G353" s="62"/>
    </row>
    <row r="354" spans="4:7" ht="9.75">
      <c r="D354" s="62"/>
      <c r="E354" s="62"/>
      <c r="F354" s="62"/>
      <c r="G354" s="62"/>
    </row>
    <row r="355" spans="4:7" ht="9.75">
      <c r="D355" s="62"/>
      <c r="E355" s="62"/>
      <c r="F355" s="62"/>
      <c r="G355" s="62"/>
    </row>
    <row r="356" spans="4:7" ht="9.75">
      <c r="D356" s="62"/>
      <c r="E356" s="62"/>
      <c r="F356" s="62"/>
      <c r="G356" s="62"/>
    </row>
    <row r="357" spans="4:7" ht="9.75">
      <c r="D357" s="62"/>
      <c r="E357" s="62"/>
      <c r="F357" s="62"/>
      <c r="G357" s="62"/>
    </row>
    <row r="358" spans="4:7" ht="9.75">
      <c r="D358" s="62"/>
      <c r="E358" s="62"/>
      <c r="F358" s="62"/>
      <c r="G358" s="62"/>
    </row>
    <row r="359" spans="4:7" ht="9.75">
      <c r="D359" s="62"/>
      <c r="E359" s="62"/>
      <c r="F359" s="62"/>
      <c r="G359" s="62"/>
    </row>
    <row r="360" spans="4:7" ht="9.75">
      <c r="D360" s="62"/>
      <c r="E360" s="62"/>
      <c r="F360" s="62"/>
      <c r="G360" s="62"/>
    </row>
    <row r="361" spans="4:7" ht="9.75">
      <c r="D361" s="62"/>
      <c r="E361" s="62"/>
      <c r="F361" s="62"/>
      <c r="G361" s="62"/>
    </row>
    <row r="362" spans="4:7" ht="9.75">
      <c r="D362" s="62"/>
      <c r="E362" s="62"/>
      <c r="F362" s="62"/>
      <c r="G362" s="62"/>
    </row>
    <row r="363" spans="4:7" ht="9.75">
      <c r="D363" s="62"/>
      <c r="E363" s="62"/>
      <c r="F363" s="62"/>
      <c r="G363" s="62"/>
    </row>
    <row r="364" spans="4:7" ht="9.75">
      <c r="D364" s="62"/>
      <c r="E364" s="62"/>
      <c r="F364" s="62"/>
      <c r="G364" s="62"/>
    </row>
    <row r="365" spans="4:7" ht="9.75">
      <c r="D365" s="62"/>
      <c r="E365" s="62"/>
      <c r="F365" s="62"/>
      <c r="G365" s="62"/>
    </row>
    <row r="366" spans="4:7" ht="9.75">
      <c r="D366" s="62"/>
      <c r="E366" s="62"/>
      <c r="F366" s="62"/>
      <c r="G366" s="62"/>
    </row>
    <row r="367" spans="4:7" ht="9.75">
      <c r="D367" s="62"/>
      <c r="E367" s="62"/>
      <c r="F367" s="62"/>
      <c r="G367" s="62"/>
    </row>
    <row r="368" spans="4:7" ht="9.75">
      <c r="D368" s="62"/>
      <c r="E368" s="62"/>
      <c r="F368" s="62"/>
      <c r="G368" s="62"/>
    </row>
    <row r="369" spans="4:7" ht="9.75">
      <c r="D369" s="62"/>
      <c r="E369" s="62"/>
      <c r="F369" s="62"/>
      <c r="G369" s="62"/>
    </row>
    <row r="370" spans="4:7" ht="9.75">
      <c r="D370" s="62"/>
      <c r="E370" s="62"/>
      <c r="F370" s="62"/>
      <c r="G370" s="62"/>
    </row>
    <row r="371" spans="4:7" ht="9.75">
      <c r="D371" s="62"/>
      <c r="E371" s="62"/>
      <c r="F371" s="62"/>
      <c r="G371" s="62"/>
    </row>
    <row r="372" spans="4:7" ht="9.75">
      <c r="D372" s="62"/>
      <c r="E372" s="62"/>
      <c r="F372" s="62"/>
      <c r="G372" s="62"/>
    </row>
    <row r="373" spans="4:7" ht="9.75">
      <c r="D373" s="62"/>
      <c r="E373" s="62"/>
      <c r="F373" s="62"/>
      <c r="G373" s="62"/>
    </row>
    <row r="374" spans="4:7" ht="9.75">
      <c r="D374" s="62"/>
      <c r="E374" s="62"/>
      <c r="F374" s="62"/>
      <c r="G374" s="62"/>
    </row>
    <row r="375" spans="4:7" ht="9.75">
      <c r="D375" s="62"/>
      <c r="E375" s="62"/>
      <c r="F375" s="62"/>
      <c r="G375" s="62"/>
    </row>
    <row r="376" spans="4:7" ht="9.75">
      <c r="D376" s="62"/>
      <c r="E376" s="62"/>
      <c r="F376" s="62"/>
      <c r="G376" s="62"/>
    </row>
    <row r="377" spans="4:7" ht="9.75">
      <c r="D377" s="62"/>
      <c r="E377" s="62"/>
      <c r="F377" s="62"/>
      <c r="G377" s="62"/>
    </row>
    <row r="378" spans="4:7" ht="9.75">
      <c r="D378" s="62"/>
      <c r="E378" s="62"/>
      <c r="F378" s="62"/>
      <c r="G378" s="62"/>
    </row>
    <row r="379" spans="4:7" ht="9.75">
      <c r="D379" s="62"/>
      <c r="E379" s="62"/>
      <c r="F379" s="62"/>
      <c r="G379" s="62"/>
    </row>
    <row r="380" spans="4:7" ht="9.75">
      <c r="D380" s="62"/>
      <c r="E380" s="62"/>
      <c r="F380" s="62"/>
      <c r="G380" s="62"/>
    </row>
    <row r="381" spans="4:7" ht="9.75">
      <c r="D381" s="62"/>
      <c r="E381" s="62"/>
      <c r="F381" s="62"/>
      <c r="G381" s="62"/>
    </row>
    <row r="382" spans="4:7" ht="9.75">
      <c r="D382" s="62"/>
      <c r="E382" s="62"/>
      <c r="F382" s="62"/>
      <c r="G382" s="62"/>
    </row>
    <row r="383" spans="4:7" ht="9.75">
      <c r="D383" s="62"/>
      <c r="E383" s="62"/>
      <c r="F383" s="62"/>
      <c r="G383" s="62"/>
    </row>
    <row r="384" spans="4:7" ht="9.75">
      <c r="D384" s="62"/>
      <c r="E384" s="62"/>
      <c r="F384" s="62"/>
      <c r="G384" s="62"/>
    </row>
    <row r="385" spans="4:7" ht="9.75">
      <c r="D385" s="62"/>
      <c r="E385" s="62"/>
      <c r="F385" s="62"/>
      <c r="G385" s="62"/>
    </row>
    <row r="386" spans="4:7" ht="9.75">
      <c r="D386" s="62"/>
      <c r="E386" s="62"/>
      <c r="F386" s="62"/>
      <c r="G386" s="62"/>
    </row>
    <row r="387" spans="4:7" ht="9.75">
      <c r="D387" s="62"/>
      <c r="E387" s="62"/>
      <c r="F387" s="62"/>
      <c r="G387" s="62"/>
    </row>
    <row r="388" spans="4:7" ht="9.75">
      <c r="D388" s="62"/>
      <c r="E388" s="62"/>
      <c r="F388" s="62"/>
      <c r="G388" s="62"/>
    </row>
    <row r="389" spans="4:7" ht="9.75">
      <c r="D389" s="62"/>
      <c r="E389" s="62"/>
      <c r="F389" s="62"/>
      <c r="G389" s="62"/>
    </row>
    <row r="390" spans="4:7" ht="9.75">
      <c r="D390" s="62"/>
      <c r="E390" s="62"/>
      <c r="F390" s="62"/>
      <c r="G390" s="62"/>
    </row>
    <row r="391" spans="4:7" ht="9.75">
      <c r="D391" s="62"/>
      <c r="E391" s="62"/>
      <c r="F391" s="62"/>
      <c r="G391" s="62"/>
    </row>
    <row r="392" spans="4:7" ht="9.75">
      <c r="D392" s="62"/>
      <c r="E392" s="62"/>
      <c r="F392" s="62"/>
      <c r="G392" s="62"/>
    </row>
    <row r="393" spans="4:7" ht="9.75">
      <c r="D393" s="62"/>
      <c r="E393" s="62"/>
      <c r="F393" s="62"/>
      <c r="G393" s="62"/>
    </row>
    <row r="394" spans="4:7" ht="9.75">
      <c r="D394" s="62"/>
      <c r="E394" s="62"/>
      <c r="F394" s="62"/>
      <c r="G394" s="62"/>
    </row>
    <row r="395" spans="4:7" ht="9.75">
      <c r="D395" s="62"/>
      <c r="E395" s="62"/>
      <c r="F395" s="62"/>
      <c r="G395" s="62"/>
    </row>
    <row r="396" spans="4:7" ht="9.75">
      <c r="D396" s="62"/>
      <c r="E396" s="62"/>
      <c r="F396" s="62"/>
      <c r="G396" s="62"/>
    </row>
    <row r="397" spans="4:7" ht="9.75">
      <c r="D397" s="62"/>
      <c r="E397" s="62"/>
      <c r="F397" s="62"/>
      <c r="G397" s="62"/>
    </row>
    <row r="398" spans="4:7" ht="9.75">
      <c r="D398" s="62"/>
      <c r="E398" s="62"/>
      <c r="F398" s="62"/>
      <c r="G398" s="62"/>
    </row>
    <row r="399" spans="4:7" ht="9.75">
      <c r="D399" s="62"/>
      <c r="E399" s="62"/>
      <c r="F399" s="62"/>
      <c r="G399" s="62"/>
    </row>
    <row r="400" spans="4:7" ht="9.75">
      <c r="D400" s="62"/>
      <c r="E400" s="62"/>
      <c r="F400" s="62"/>
      <c r="G400" s="62"/>
    </row>
    <row r="401" spans="4:7" ht="9.75">
      <c r="D401" s="62"/>
      <c r="E401" s="62"/>
      <c r="F401" s="62"/>
      <c r="G401" s="62"/>
    </row>
    <row r="402" spans="4:7" ht="9.75">
      <c r="D402" s="62"/>
      <c r="E402" s="62"/>
      <c r="F402" s="62"/>
      <c r="G402" s="62"/>
    </row>
    <row r="403" spans="4:7" ht="9.75">
      <c r="D403" s="62"/>
      <c r="E403" s="62"/>
      <c r="F403" s="62"/>
      <c r="G403" s="62"/>
    </row>
    <row r="404" spans="4:7" ht="9.75">
      <c r="D404" s="62"/>
      <c r="E404" s="62"/>
      <c r="F404" s="62"/>
      <c r="G404" s="62"/>
    </row>
    <row r="405" spans="4:7" ht="9.75">
      <c r="D405" s="62"/>
      <c r="E405" s="62"/>
      <c r="F405" s="62"/>
      <c r="G405" s="62"/>
    </row>
    <row r="406" spans="4:7" ht="9.75">
      <c r="D406" s="62"/>
      <c r="E406" s="62"/>
      <c r="F406" s="62"/>
      <c r="G406" s="62"/>
    </row>
    <row r="407" spans="4:7" ht="9.75">
      <c r="D407" s="62"/>
      <c r="E407" s="62"/>
      <c r="F407" s="62"/>
      <c r="G407" s="62"/>
    </row>
    <row r="408" spans="4:7" ht="9.75">
      <c r="D408" s="62"/>
      <c r="E408" s="62"/>
      <c r="F408" s="62"/>
      <c r="G408" s="62"/>
    </row>
    <row r="409" spans="4:7" ht="9.75">
      <c r="D409" s="62"/>
      <c r="E409" s="62"/>
      <c r="F409" s="62"/>
      <c r="G409" s="62"/>
    </row>
    <row r="410" spans="4:7" ht="9.75">
      <c r="D410" s="62"/>
      <c r="E410" s="62"/>
      <c r="F410" s="62"/>
      <c r="G410" s="62"/>
    </row>
    <row r="411" spans="4:7" ht="9.75">
      <c r="D411" s="62"/>
      <c r="E411" s="62"/>
      <c r="F411" s="62"/>
      <c r="G411" s="62"/>
    </row>
    <row r="412" spans="4:7" ht="9.75">
      <c r="D412" s="62"/>
      <c r="E412" s="62"/>
      <c r="F412" s="62"/>
      <c r="G412" s="62"/>
    </row>
    <row r="413" spans="4:7" ht="9.75">
      <c r="D413" s="62"/>
      <c r="E413" s="62"/>
      <c r="F413" s="62"/>
      <c r="G413" s="62"/>
    </row>
    <row r="414" spans="4:7" ht="9.75">
      <c r="D414" s="62"/>
      <c r="E414" s="62"/>
      <c r="F414" s="62"/>
      <c r="G414" s="62"/>
    </row>
    <row r="415" spans="4:7" ht="9.75">
      <c r="D415" s="62"/>
      <c r="E415" s="62"/>
      <c r="F415" s="62"/>
      <c r="G415" s="62"/>
    </row>
    <row r="416" spans="4:7" ht="9.75">
      <c r="D416" s="62"/>
      <c r="E416" s="62"/>
      <c r="F416" s="62"/>
      <c r="G416" s="62"/>
    </row>
    <row r="417" spans="4:7" ht="9.75">
      <c r="D417" s="62"/>
      <c r="E417" s="62"/>
      <c r="F417" s="62"/>
      <c r="G417" s="62"/>
    </row>
    <row r="418" spans="4:7" ht="9.75">
      <c r="D418" s="62"/>
      <c r="E418" s="62"/>
      <c r="F418" s="62"/>
      <c r="G418" s="62"/>
    </row>
    <row r="419" spans="4:7" ht="9.75">
      <c r="D419" s="62"/>
      <c r="E419" s="62"/>
      <c r="F419" s="62"/>
      <c r="G419" s="62"/>
    </row>
    <row r="420" spans="4:7" ht="9.75">
      <c r="D420" s="62"/>
      <c r="E420" s="62"/>
      <c r="F420" s="62"/>
      <c r="G420" s="62"/>
    </row>
    <row r="421" spans="4:7" ht="9.75">
      <c r="D421" s="62"/>
      <c r="E421" s="62"/>
      <c r="F421" s="62"/>
      <c r="G421" s="62"/>
    </row>
    <row r="422" spans="4:7" ht="9.75">
      <c r="D422" s="62"/>
      <c r="E422" s="62"/>
      <c r="F422" s="62"/>
      <c r="G422" s="62"/>
    </row>
    <row r="423" spans="4:7" ht="9.75">
      <c r="D423" s="62"/>
      <c r="E423" s="62"/>
      <c r="F423" s="62"/>
      <c r="G423" s="62"/>
    </row>
    <row r="424" spans="4:7" ht="9.75">
      <c r="D424" s="62"/>
      <c r="E424" s="62"/>
      <c r="F424" s="62"/>
      <c r="G424" s="62"/>
    </row>
    <row r="425" spans="4:7" ht="9.75">
      <c r="D425" s="62"/>
      <c r="E425" s="62"/>
      <c r="F425" s="62"/>
      <c r="G425" s="62"/>
    </row>
    <row r="426" spans="4:7" ht="9.75">
      <c r="D426" s="62"/>
      <c r="E426" s="62"/>
      <c r="F426" s="62"/>
      <c r="G426" s="62"/>
    </row>
    <row r="427" spans="4:7" ht="9.75">
      <c r="D427" s="62"/>
      <c r="E427" s="62"/>
      <c r="F427" s="62"/>
      <c r="G427" s="62"/>
    </row>
    <row r="428" spans="4:7" ht="9.75">
      <c r="D428" s="62"/>
      <c r="E428" s="62"/>
      <c r="F428" s="62"/>
      <c r="G428" s="62"/>
    </row>
    <row r="429" spans="4:7" ht="9.75">
      <c r="D429" s="62"/>
      <c r="E429" s="62"/>
      <c r="F429" s="62"/>
      <c r="G429" s="62"/>
    </row>
    <row r="430" spans="4:7" ht="9.75">
      <c r="D430" s="62"/>
      <c r="E430" s="62"/>
      <c r="F430" s="62"/>
      <c r="G430" s="62"/>
    </row>
    <row r="431" spans="4:7" ht="9.75">
      <c r="D431" s="62"/>
      <c r="E431" s="62"/>
      <c r="F431" s="62"/>
      <c r="G431" s="62"/>
    </row>
    <row r="432" spans="4:7" ht="9.75">
      <c r="D432" s="62"/>
      <c r="E432" s="62"/>
      <c r="F432" s="62"/>
      <c r="G432" s="62"/>
    </row>
    <row r="433" spans="4:7" ht="9.75">
      <c r="D433" s="62"/>
      <c r="E433" s="62"/>
      <c r="F433" s="62"/>
      <c r="G433" s="62"/>
    </row>
    <row r="434" spans="4:7" ht="9.75">
      <c r="D434" s="62"/>
      <c r="E434" s="62"/>
      <c r="F434" s="62"/>
      <c r="G434" s="62"/>
    </row>
    <row r="435" spans="4:7" ht="9.75">
      <c r="D435" s="62"/>
      <c r="E435" s="62"/>
      <c r="F435" s="62"/>
      <c r="G435" s="62"/>
    </row>
    <row r="436" spans="4:7" ht="9.75">
      <c r="D436" s="62"/>
      <c r="E436" s="62"/>
      <c r="F436" s="62"/>
      <c r="G436" s="62"/>
    </row>
    <row r="437" spans="4:7" ht="9.75">
      <c r="D437" s="62"/>
      <c r="E437" s="62"/>
      <c r="F437" s="62"/>
      <c r="G437" s="62"/>
    </row>
    <row r="438" spans="4:7" ht="9.75">
      <c r="D438" s="62"/>
      <c r="E438" s="62"/>
      <c r="F438" s="62"/>
      <c r="G438" s="62"/>
    </row>
    <row r="439" spans="4:7" ht="9.75">
      <c r="D439" s="62"/>
      <c r="E439" s="62"/>
      <c r="F439" s="62"/>
      <c r="G439" s="62"/>
    </row>
    <row r="440" spans="4:7" ht="9.75">
      <c r="D440" s="62"/>
      <c r="E440" s="62"/>
      <c r="F440" s="62"/>
      <c r="G440" s="62"/>
    </row>
    <row r="441" spans="4:7" ht="9.75">
      <c r="D441" s="62"/>
      <c r="E441" s="62"/>
      <c r="F441" s="62"/>
      <c r="G441" s="62"/>
    </row>
    <row r="442" spans="4:7" ht="9.75">
      <c r="D442" s="62"/>
      <c r="E442" s="62"/>
      <c r="F442" s="62"/>
      <c r="G442" s="62"/>
    </row>
    <row r="443" spans="4:7" ht="9.75">
      <c r="D443" s="62"/>
      <c r="E443" s="62"/>
      <c r="F443" s="62"/>
      <c r="G443" s="62"/>
    </row>
    <row r="444" spans="4:7" ht="9.75">
      <c r="D444" s="62"/>
      <c r="E444" s="62"/>
      <c r="F444" s="62"/>
      <c r="G444" s="62"/>
    </row>
    <row r="445" spans="4:7" ht="9.75">
      <c r="D445" s="62"/>
      <c r="E445" s="62"/>
      <c r="F445" s="62"/>
      <c r="G445" s="62"/>
    </row>
    <row r="446" spans="4:7" ht="9.75">
      <c r="D446" s="62"/>
      <c r="E446" s="62"/>
      <c r="F446" s="62"/>
      <c r="G446" s="62"/>
    </row>
    <row r="447" spans="4:7" ht="9.75">
      <c r="D447" s="62"/>
      <c r="E447" s="62"/>
      <c r="F447" s="62"/>
      <c r="G447" s="62"/>
    </row>
    <row r="448" spans="4:7" ht="9.75">
      <c r="D448" s="62"/>
      <c r="E448" s="62"/>
      <c r="F448" s="62"/>
      <c r="G448" s="62"/>
    </row>
    <row r="449" spans="4:7" ht="9.75">
      <c r="D449" s="62"/>
      <c r="E449" s="62"/>
      <c r="F449" s="62"/>
      <c r="G449" s="62"/>
    </row>
    <row r="450" spans="4:7" ht="9.75">
      <c r="D450" s="62"/>
      <c r="E450" s="62"/>
      <c r="F450" s="62"/>
      <c r="G450" s="62"/>
    </row>
    <row r="451" spans="4:7" ht="9.75">
      <c r="D451" s="62"/>
      <c r="E451" s="62"/>
      <c r="F451" s="62"/>
      <c r="G451" s="62"/>
    </row>
    <row r="452" spans="4:7" ht="9.75">
      <c r="D452" s="62"/>
      <c r="E452" s="62"/>
      <c r="F452" s="62"/>
      <c r="G452" s="62"/>
    </row>
    <row r="453" spans="4:7" ht="9.75">
      <c r="D453" s="62"/>
      <c r="E453" s="62"/>
      <c r="F453" s="62"/>
      <c r="G453" s="62"/>
    </row>
    <row r="454" spans="4:7" ht="9.75">
      <c r="D454" s="62"/>
      <c r="E454" s="62"/>
      <c r="F454" s="62"/>
      <c r="G454" s="62"/>
    </row>
    <row r="455" spans="4:7" ht="9.75">
      <c r="D455" s="62"/>
      <c r="E455" s="62"/>
      <c r="F455" s="62"/>
      <c r="G455" s="62"/>
    </row>
    <row r="456" spans="4:7" ht="9.75">
      <c r="D456" s="62"/>
      <c r="E456" s="62"/>
      <c r="F456" s="62"/>
      <c r="G456" s="62"/>
    </row>
    <row r="457" spans="4:7" ht="9.75">
      <c r="D457" s="62"/>
      <c r="E457" s="62"/>
      <c r="F457" s="62"/>
      <c r="G457" s="62"/>
    </row>
    <row r="458" spans="4:7" ht="9.75">
      <c r="D458" s="62"/>
      <c r="E458" s="62"/>
      <c r="F458" s="62"/>
      <c r="G458" s="62"/>
    </row>
    <row r="459" spans="4:7" ht="9.75">
      <c r="D459" s="62"/>
      <c r="E459" s="62"/>
      <c r="F459" s="62"/>
      <c r="G459" s="62"/>
    </row>
    <row r="460" spans="4:7" ht="9.75">
      <c r="D460" s="62"/>
      <c r="E460" s="62"/>
      <c r="F460" s="62"/>
      <c r="G460" s="62"/>
    </row>
    <row r="461" spans="4:7" ht="9.75">
      <c r="D461" s="62"/>
      <c r="E461" s="62"/>
      <c r="F461" s="62"/>
      <c r="G461" s="62"/>
    </row>
    <row r="462" spans="4:7" ht="9.75">
      <c r="D462" s="62"/>
      <c r="E462" s="62"/>
      <c r="F462" s="62"/>
      <c r="G462" s="62"/>
    </row>
    <row r="463" spans="4:7" ht="9.75">
      <c r="D463" s="62"/>
      <c r="E463" s="62"/>
      <c r="F463" s="62"/>
      <c r="G463" s="62"/>
    </row>
    <row r="464" spans="4:7" ht="9.75">
      <c r="D464" s="62"/>
      <c r="E464" s="62"/>
      <c r="F464" s="62"/>
      <c r="G464" s="62"/>
    </row>
    <row r="465" spans="4:7" ht="9.75">
      <c r="D465" s="62"/>
      <c r="E465" s="62"/>
      <c r="F465" s="62"/>
      <c r="G465" s="62"/>
    </row>
    <row r="466" spans="4:7" ht="9.75">
      <c r="D466" s="62"/>
      <c r="E466" s="62"/>
      <c r="F466" s="62"/>
      <c r="G466" s="62"/>
    </row>
    <row r="467" spans="4:7" ht="9.75">
      <c r="D467" s="62"/>
      <c r="E467" s="62"/>
      <c r="F467" s="62"/>
      <c r="G467" s="62"/>
    </row>
    <row r="468" spans="4:7" ht="9.75">
      <c r="D468" s="62"/>
      <c r="E468" s="62"/>
      <c r="F468" s="62"/>
      <c r="G468" s="62"/>
    </row>
    <row r="469" spans="4:7" ht="9.75">
      <c r="D469" s="62"/>
      <c r="E469" s="62"/>
      <c r="F469" s="62"/>
      <c r="G469" s="62"/>
    </row>
    <row r="470" spans="4:7" ht="9.75">
      <c r="D470" s="62"/>
      <c r="E470" s="62"/>
      <c r="F470" s="62"/>
      <c r="G470" s="62"/>
    </row>
    <row r="471" spans="4:7" ht="9.75">
      <c r="D471" s="62"/>
      <c r="E471" s="62"/>
      <c r="F471" s="62"/>
      <c r="G471" s="62"/>
    </row>
    <row r="472" spans="4:7" ht="9.75">
      <c r="D472" s="62"/>
      <c r="E472" s="62"/>
      <c r="F472" s="62"/>
      <c r="G472" s="62"/>
    </row>
    <row r="473" spans="4:7" ht="9.75">
      <c r="D473" s="62"/>
      <c r="E473" s="62"/>
      <c r="F473" s="62"/>
      <c r="G473" s="62"/>
    </row>
    <row r="474" spans="4:7" ht="9.75">
      <c r="D474" s="62"/>
      <c r="E474" s="62"/>
      <c r="F474" s="62"/>
      <c r="G474" s="62"/>
    </row>
    <row r="475" spans="4:7" ht="9.75">
      <c r="D475" s="62"/>
      <c r="E475" s="62"/>
      <c r="F475" s="62"/>
      <c r="G475" s="62"/>
    </row>
    <row r="476" spans="4:7" ht="9.75">
      <c r="D476" s="62"/>
      <c r="E476" s="62"/>
      <c r="F476" s="62"/>
      <c r="G476" s="62"/>
    </row>
    <row r="477" spans="4:7" ht="9.75">
      <c r="D477" s="62"/>
      <c r="E477" s="62"/>
      <c r="F477" s="62"/>
      <c r="G477" s="62"/>
    </row>
    <row r="478" spans="4:7" ht="9.75">
      <c r="D478" s="62"/>
      <c r="E478" s="62"/>
      <c r="F478" s="62"/>
      <c r="G478" s="62"/>
    </row>
    <row r="479" spans="4:7" ht="9.75">
      <c r="D479" s="62"/>
      <c r="E479" s="62"/>
      <c r="F479" s="62"/>
      <c r="G479" s="62"/>
    </row>
    <row r="480" spans="4:7" ht="9.75">
      <c r="D480" s="62"/>
      <c r="E480" s="62"/>
      <c r="F480" s="62"/>
      <c r="G480" s="62"/>
    </row>
    <row r="481" spans="4:7" ht="9.75">
      <c r="D481" s="62"/>
      <c r="E481" s="62"/>
      <c r="F481" s="62"/>
      <c r="G481" s="62"/>
    </row>
    <row r="482" spans="4:7" ht="9.75">
      <c r="D482" s="62"/>
      <c r="E482" s="62"/>
      <c r="F482" s="62"/>
      <c r="G482" s="62"/>
    </row>
    <row r="483" spans="4:7" ht="9.75">
      <c r="D483" s="62"/>
      <c r="E483" s="62"/>
      <c r="F483" s="62"/>
      <c r="G483" s="62"/>
    </row>
    <row r="484" spans="4:7" ht="9.75">
      <c r="D484" s="62"/>
      <c r="E484" s="62"/>
      <c r="F484" s="62"/>
      <c r="G484" s="62"/>
    </row>
    <row r="485" spans="4:7" ht="9.75">
      <c r="D485" s="62"/>
      <c r="E485" s="62"/>
      <c r="F485" s="62"/>
      <c r="G485" s="62"/>
    </row>
    <row r="486" spans="4:7" ht="9.75">
      <c r="D486" s="62"/>
      <c r="E486" s="62"/>
      <c r="F486" s="62"/>
      <c r="G486" s="62"/>
    </row>
    <row r="487" spans="4:7" ht="9.75">
      <c r="D487" s="62"/>
      <c r="E487" s="62"/>
      <c r="F487" s="62"/>
      <c r="G487" s="62"/>
    </row>
    <row r="488" spans="4:7" ht="9.75">
      <c r="D488" s="62"/>
      <c r="E488" s="62"/>
      <c r="F488" s="62"/>
      <c r="G488" s="62"/>
    </row>
    <row r="489" spans="4:7" ht="9.75">
      <c r="D489" s="62"/>
      <c r="E489" s="62"/>
      <c r="F489" s="62"/>
      <c r="G489" s="62"/>
    </row>
    <row r="490" spans="4:7" ht="9.75">
      <c r="D490" s="62"/>
      <c r="E490" s="62"/>
      <c r="F490" s="62"/>
      <c r="G490" s="62"/>
    </row>
    <row r="491" spans="4:7" ht="9.75">
      <c r="D491" s="62"/>
      <c r="E491" s="62"/>
      <c r="F491" s="62"/>
      <c r="G491" s="62"/>
    </row>
    <row r="492" spans="4:7" ht="9.75">
      <c r="D492" s="62"/>
      <c r="E492" s="62"/>
      <c r="F492" s="62"/>
      <c r="G492" s="62"/>
    </row>
    <row r="493" spans="4:7" ht="9.75">
      <c r="D493" s="62"/>
      <c r="E493" s="62"/>
      <c r="F493" s="62"/>
      <c r="G493" s="62"/>
    </row>
    <row r="494" spans="4:7" ht="9.75">
      <c r="D494" s="62"/>
      <c r="E494" s="62"/>
      <c r="F494" s="62"/>
      <c r="G494" s="62"/>
    </row>
    <row r="495" spans="4:7" ht="9.75">
      <c r="D495" s="62"/>
      <c r="E495" s="62"/>
      <c r="F495" s="62"/>
      <c r="G495" s="62"/>
    </row>
    <row r="496" spans="4:7" ht="9.75">
      <c r="D496" s="62"/>
      <c r="E496" s="62"/>
      <c r="F496" s="62"/>
      <c r="G496" s="62"/>
    </row>
    <row r="497" spans="4:7" ht="9.75">
      <c r="D497" s="62"/>
      <c r="E497" s="62"/>
      <c r="F497" s="62"/>
      <c r="G497" s="62"/>
    </row>
    <row r="498" spans="4:7" ht="9.75">
      <c r="D498" s="62"/>
      <c r="E498" s="62"/>
      <c r="F498" s="62"/>
      <c r="G498" s="62"/>
    </row>
    <row r="499" spans="4:7" ht="9.75">
      <c r="D499" s="62"/>
      <c r="E499" s="62"/>
      <c r="F499" s="62"/>
      <c r="G499" s="62"/>
    </row>
    <row r="500" spans="4:7" ht="9.75">
      <c r="D500" s="62"/>
      <c r="E500" s="62"/>
      <c r="F500" s="62"/>
      <c r="G500" s="62"/>
    </row>
    <row r="501" spans="4:7" ht="9.75">
      <c r="D501" s="62"/>
      <c r="E501" s="62"/>
      <c r="F501" s="62"/>
      <c r="G501" s="62"/>
    </row>
    <row r="502" spans="4:7" ht="9.75">
      <c r="D502" s="62"/>
      <c r="E502" s="62"/>
      <c r="F502" s="62"/>
      <c r="G502" s="62"/>
    </row>
    <row r="503" spans="4:7" ht="9.75">
      <c r="D503" s="62"/>
      <c r="E503" s="62"/>
      <c r="F503" s="62"/>
      <c r="G503" s="62"/>
    </row>
    <row r="504" spans="4:7" ht="9.75">
      <c r="D504" s="62"/>
      <c r="E504" s="62"/>
      <c r="F504" s="62"/>
      <c r="G504" s="62"/>
    </row>
    <row r="505" spans="4:7" ht="9.75">
      <c r="D505" s="62"/>
      <c r="E505" s="62"/>
      <c r="F505" s="62"/>
      <c r="G505" s="62"/>
    </row>
    <row r="506" spans="4:7" ht="9.75">
      <c r="D506" s="62"/>
      <c r="E506" s="62"/>
      <c r="F506" s="62"/>
      <c r="G506" s="62"/>
    </row>
    <row r="507" spans="4:7" ht="9.75">
      <c r="D507" s="62"/>
      <c r="E507" s="62"/>
      <c r="F507" s="62"/>
      <c r="G507" s="62"/>
    </row>
    <row r="508" spans="4:7" ht="9.75">
      <c r="D508" s="62"/>
      <c r="E508" s="62"/>
      <c r="F508" s="62"/>
      <c r="G508" s="62"/>
    </row>
    <row r="509" spans="4:7" ht="9.75">
      <c r="D509" s="62"/>
      <c r="E509" s="62"/>
      <c r="F509" s="62"/>
      <c r="G509" s="62"/>
    </row>
    <row r="510" spans="4:7" ht="9.75">
      <c r="D510" s="62"/>
      <c r="E510" s="62"/>
      <c r="F510" s="62"/>
      <c r="G510" s="62"/>
    </row>
    <row r="511" spans="4:7" ht="9.75">
      <c r="D511" s="62"/>
      <c r="E511" s="62"/>
      <c r="F511" s="62"/>
      <c r="G511" s="62"/>
    </row>
    <row r="512" spans="4:7" ht="9.75">
      <c r="D512" s="62"/>
      <c r="E512" s="62"/>
      <c r="F512" s="62"/>
      <c r="G512" s="62"/>
    </row>
    <row r="513" spans="4:7" ht="9.75">
      <c r="D513" s="62"/>
      <c r="E513" s="62"/>
      <c r="F513" s="62"/>
      <c r="G513" s="62"/>
    </row>
    <row r="514" spans="4:7" ht="9.75">
      <c r="D514" s="62"/>
      <c r="E514" s="62"/>
      <c r="F514" s="62"/>
      <c r="G514" s="62"/>
    </row>
    <row r="515" spans="4:7" ht="9.75">
      <c r="D515" s="62"/>
      <c r="E515" s="62"/>
      <c r="F515" s="62"/>
      <c r="G515" s="62"/>
    </row>
    <row r="516" spans="4:7" ht="9.75">
      <c r="D516" s="62"/>
      <c r="E516" s="62"/>
      <c r="F516" s="62"/>
      <c r="G516" s="62"/>
    </row>
    <row r="517" spans="4:7" ht="9.75">
      <c r="D517" s="62"/>
      <c r="E517" s="62"/>
      <c r="F517" s="62"/>
      <c r="G517" s="62"/>
    </row>
    <row r="518" spans="4:7" ht="9.75">
      <c r="D518" s="62"/>
      <c r="E518" s="62"/>
      <c r="F518" s="62"/>
      <c r="G518" s="62"/>
    </row>
    <row r="519" spans="4:7" ht="9.75">
      <c r="D519" s="62"/>
      <c r="E519" s="62"/>
      <c r="F519" s="62"/>
      <c r="G519" s="62"/>
    </row>
    <row r="520" spans="4:7" ht="9.75">
      <c r="D520" s="62"/>
      <c r="E520" s="62"/>
      <c r="F520" s="62"/>
      <c r="G520" s="62"/>
    </row>
    <row r="521" spans="4:7" ht="9.75">
      <c r="D521" s="62"/>
      <c r="E521" s="62"/>
      <c r="F521" s="62"/>
      <c r="G521" s="62"/>
    </row>
    <row r="522" spans="4:7" ht="9.75">
      <c r="D522" s="62"/>
      <c r="E522" s="62"/>
      <c r="F522" s="62"/>
      <c r="G522" s="62"/>
    </row>
    <row r="523" spans="4:7" ht="9.75">
      <c r="D523" s="62"/>
      <c r="E523" s="62"/>
      <c r="F523" s="62"/>
      <c r="G523" s="62"/>
    </row>
    <row r="524" spans="4:7" ht="9.75">
      <c r="D524" s="62"/>
      <c r="E524" s="62"/>
      <c r="F524" s="62"/>
      <c r="G524" s="62"/>
    </row>
    <row r="525" spans="4:7" ht="9.75">
      <c r="D525" s="62"/>
      <c r="E525" s="62"/>
      <c r="F525" s="62"/>
      <c r="G525" s="62"/>
    </row>
    <row r="526" spans="4:7" ht="9.75">
      <c r="D526" s="62"/>
      <c r="E526" s="62"/>
      <c r="F526" s="62"/>
      <c r="G526" s="62"/>
    </row>
    <row r="527" spans="4:7" ht="9.75">
      <c r="D527" s="62"/>
      <c r="E527" s="62"/>
      <c r="F527" s="62"/>
      <c r="G527" s="62"/>
    </row>
    <row r="528" spans="4:7" ht="9.75">
      <c r="D528" s="62"/>
      <c r="E528" s="62"/>
      <c r="F528" s="62"/>
      <c r="G528" s="62"/>
    </row>
    <row r="529" spans="4:7" ht="9.75">
      <c r="D529" s="62"/>
      <c r="E529" s="62"/>
      <c r="F529" s="62"/>
      <c r="G529" s="62"/>
    </row>
    <row r="530" spans="4:7" ht="9.75">
      <c r="D530" s="62"/>
      <c r="E530" s="62"/>
      <c r="F530" s="62"/>
      <c r="G530" s="62"/>
    </row>
    <row r="531" spans="4:7" ht="9.75">
      <c r="D531" s="62"/>
      <c r="E531" s="62"/>
      <c r="F531" s="62"/>
      <c r="G531" s="62"/>
    </row>
    <row r="532" spans="4:7" ht="9.75">
      <c r="D532" s="62"/>
      <c r="E532" s="62"/>
      <c r="F532" s="62"/>
      <c r="G532" s="62"/>
    </row>
    <row r="533" spans="4:7" ht="9.75">
      <c r="D533" s="62"/>
      <c r="E533" s="62"/>
      <c r="F533" s="62"/>
      <c r="G533" s="62"/>
    </row>
    <row r="534" spans="4:7" ht="9.75">
      <c r="D534" s="62"/>
      <c r="E534" s="62"/>
      <c r="F534" s="62"/>
      <c r="G534" s="62"/>
    </row>
    <row r="535" spans="4:7" ht="9.75">
      <c r="D535" s="62"/>
      <c r="E535" s="62"/>
      <c r="F535" s="62"/>
      <c r="G535" s="62"/>
    </row>
    <row r="536" spans="4:7" ht="9.75">
      <c r="D536" s="62"/>
      <c r="E536" s="62"/>
      <c r="F536" s="62"/>
      <c r="G536" s="62"/>
    </row>
    <row r="537" spans="4:7" ht="9.75">
      <c r="D537" s="62"/>
      <c r="E537" s="62"/>
      <c r="F537" s="62"/>
      <c r="G537" s="62"/>
    </row>
    <row r="538" spans="4:7" ht="9.75">
      <c r="D538" s="62"/>
      <c r="E538" s="62"/>
      <c r="F538" s="62"/>
      <c r="G538" s="62"/>
    </row>
    <row r="539" spans="4:7" ht="9.75">
      <c r="D539" s="62"/>
      <c r="E539" s="62"/>
      <c r="F539" s="62"/>
      <c r="G539" s="62"/>
    </row>
    <row r="540" spans="4:7" ht="9.75">
      <c r="D540" s="62"/>
      <c r="E540" s="62"/>
      <c r="F540" s="62"/>
      <c r="G540" s="62"/>
    </row>
    <row r="541" spans="4:7" ht="9.75">
      <c r="D541" s="62"/>
      <c r="E541" s="62"/>
      <c r="F541" s="62"/>
      <c r="G541" s="62"/>
    </row>
    <row r="542" spans="4:7" ht="9.75">
      <c r="D542" s="62"/>
      <c r="E542" s="62"/>
      <c r="F542" s="62"/>
      <c r="G542" s="62"/>
    </row>
    <row r="543" spans="4:7" ht="9.75">
      <c r="D543" s="62"/>
      <c r="E543" s="62"/>
      <c r="F543" s="62"/>
      <c r="G543" s="62"/>
    </row>
    <row r="544" spans="4:7" ht="9.75">
      <c r="D544" s="62"/>
      <c r="E544" s="62"/>
      <c r="F544" s="62"/>
      <c r="G544" s="62"/>
    </row>
    <row r="545" spans="4:7" ht="9.75">
      <c r="D545" s="62"/>
      <c r="E545" s="62"/>
      <c r="F545" s="62"/>
      <c r="G545" s="62"/>
    </row>
    <row r="546" spans="4:7" ht="9.75">
      <c r="D546" s="62"/>
      <c r="E546" s="62"/>
      <c r="F546" s="62"/>
      <c r="G546" s="62"/>
    </row>
    <row r="547" spans="4:7" ht="9.75">
      <c r="D547" s="62"/>
      <c r="E547" s="62"/>
      <c r="F547" s="62"/>
      <c r="G547" s="62"/>
    </row>
    <row r="548" spans="4:7" ht="9.75">
      <c r="D548" s="62"/>
      <c r="E548" s="62"/>
      <c r="F548" s="62"/>
      <c r="G548" s="62"/>
    </row>
    <row r="549" spans="4:7" ht="9.75">
      <c r="D549" s="62"/>
      <c r="E549" s="62"/>
      <c r="F549" s="62"/>
      <c r="G549" s="62"/>
    </row>
    <row r="550" spans="4:7" ht="9.75">
      <c r="D550" s="62"/>
      <c r="E550" s="62"/>
      <c r="F550" s="62"/>
      <c r="G550" s="62"/>
    </row>
    <row r="551" spans="4:7" ht="9.75">
      <c r="D551" s="62"/>
      <c r="E551" s="62"/>
      <c r="F551" s="62"/>
      <c r="G551" s="62"/>
    </row>
    <row r="552" spans="4:7" ht="9.75">
      <c r="D552" s="62"/>
      <c r="E552" s="62"/>
      <c r="F552" s="62"/>
      <c r="G552" s="62"/>
    </row>
    <row r="553" spans="4:7" ht="9.75">
      <c r="D553" s="62"/>
      <c r="E553" s="62"/>
      <c r="F553" s="62"/>
      <c r="G553" s="62"/>
    </row>
    <row r="554" spans="4:7" ht="9.75">
      <c r="D554" s="62"/>
      <c r="E554" s="62"/>
      <c r="F554" s="62"/>
      <c r="G554" s="62"/>
    </row>
    <row r="555" spans="4:7" ht="9.75">
      <c r="D555" s="62"/>
      <c r="E555" s="62"/>
      <c r="F555" s="62"/>
      <c r="G555" s="62"/>
    </row>
    <row r="556" spans="4:7" ht="9.75">
      <c r="D556" s="62"/>
      <c r="E556" s="62"/>
      <c r="F556" s="62"/>
      <c r="G556" s="62"/>
    </row>
    <row r="557" spans="4:7" ht="9.75">
      <c r="D557" s="62"/>
      <c r="E557" s="62"/>
      <c r="F557" s="62"/>
      <c r="G557" s="62"/>
    </row>
    <row r="558" spans="4:7" ht="9.75">
      <c r="D558" s="62"/>
      <c r="E558" s="62"/>
      <c r="F558" s="62"/>
      <c r="G558" s="62"/>
    </row>
    <row r="559" spans="4:7" ht="9.75">
      <c r="D559" s="62"/>
      <c r="E559" s="62"/>
      <c r="F559" s="62"/>
      <c r="G559" s="62"/>
    </row>
    <row r="560" spans="4:7" ht="9.75">
      <c r="D560" s="62"/>
      <c r="E560" s="62"/>
      <c r="F560" s="62"/>
      <c r="G560" s="62"/>
    </row>
    <row r="561" spans="4:7" ht="9.75">
      <c r="D561" s="62"/>
      <c r="E561" s="62"/>
      <c r="F561" s="62"/>
      <c r="G561" s="62"/>
    </row>
    <row r="562" spans="4:7" ht="9.75">
      <c r="D562" s="62"/>
      <c r="E562" s="62"/>
      <c r="F562" s="62"/>
      <c r="G562" s="62"/>
    </row>
    <row r="563" spans="4:7" ht="9.75">
      <c r="D563" s="62"/>
      <c r="E563" s="62"/>
      <c r="F563" s="62"/>
      <c r="G563" s="62"/>
    </row>
    <row r="564" spans="4:7" ht="9.75">
      <c r="D564" s="62"/>
      <c r="E564" s="62"/>
      <c r="F564" s="62"/>
      <c r="G564" s="62"/>
    </row>
    <row r="565" spans="4:7" ht="9.75">
      <c r="D565" s="62"/>
      <c r="E565" s="62"/>
      <c r="F565" s="62"/>
      <c r="G565" s="62"/>
    </row>
    <row r="566" spans="4:7" ht="9.75">
      <c r="D566" s="62"/>
      <c r="E566" s="62"/>
      <c r="F566" s="62"/>
      <c r="G566" s="62"/>
    </row>
    <row r="567" spans="4:7" ht="9.75">
      <c r="D567" s="62"/>
      <c r="E567" s="62"/>
      <c r="F567" s="62"/>
      <c r="G567" s="62"/>
    </row>
    <row r="568" spans="4:7" ht="9.75">
      <c r="D568" s="62"/>
      <c r="E568" s="62"/>
      <c r="F568" s="62"/>
      <c r="G568" s="62"/>
    </row>
    <row r="569" spans="4:7" ht="9.75">
      <c r="D569" s="62"/>
      <c r="E569" s="62"/>
      <c r="F569" s="62"/>
      <c r="G569" s="62"/>
    </row>
    <row r="570" spans="4:7" ht="9.75">
      <c r="D570" s="62"/>
      <c r="E570" s="62"/>
      <c r="F570" s="62"/>
      <c r="G570" s="62"/>
    </row>
    <row r="571" spans="4:7" ht="9.75">
      <c r="D571" s="62"/>
      <c r="E571" s="62"/>
      <c r="F571" s="62"/>
      <c r="G571" s="62"/>
    </row>
    <row r="572" spans="4:7" ht="9.75">
      <c r="D572" s="62"/>
      <c r="E572" s="62"/>
      <c r="F572" s="62"/>
      <c r="G572" s="62"/>
    </row>
    <row r="573" spans="4:7" ht="9.75">
      <c r="D573" s="62"/>
      <c r="E573" s="62"/>
      <c r="F573" s="62"/>
      <c r="G573" s="62"/>
    </row>
    <row r="574" spans="4:7" ht="9.75">
      <c r="D574" s="62"/>
      <c r="E574" s="62"/>
      <c r="F574" s="62"/>
      <c r="G574" s="62"/>
    </row>
    <row r="575" spans="4:7" ht="9.75">
      <c r="D575" s="62"/>
      <c r="E575" s="62"/>
      <c r="F575" s="62"/>
      <c r="G575" s="62"/>
    </row>
    <row r="576" spans="4:7" ht="9.75">
      <c r="D576" s="62"/>
      <c r="E576" s="62"/>
      <c r="F576" s="62"/>
      <c r="G576" s="62"/>
    </row>
    <row r="577" spans="4:7" ht="9.75">
      <c r="D577" s="62"/>
      <c r="E577" s="62"/>
      <c r="F577" s="62"/>
      <c r="G577" s="62"/>
    </row>
    <row r="578" spans="4:7" ht="9.75">
      <c r="D578" s="62"/>
      <c r="E578" s="62"/>
      <c r="F578" s="62"/>
      <c r="G578" s="62"/>
    </row>
    <row r="579" spans="4:7" ht="9.75">
      <c r="D579" s="62"/>
      <c r="E579" s="62"/>
      <c r="F579" s="62"/>
      <c r="G579" s="62"/>
    </row>
    <row r="580" spans="4:7" ht="9.75">
      <c r="D580" s="62"/>
      <c r="E580" s="62"/>
      <c r="F580" s="62"/>
      <c r="G580" s="62"/>
    </row>
    <row r="581" spans="4:7" ht="9.75">
      <c r="D581" s="62"/>
      <c r="E581" s="62"/>
      <c r="F581" s="62"/>
      <c r="G581" s="62"/>
    </row>
    <row r="582" spans="4:7" ht="9.75">
      <c r="D582" s="62"/>
      <c r="E582" s="62"/>
      <c r="F582" s="62"/>
      <c r="G582" s="62"/>
    </row>
    <row r="583" spans="4:7" ht="9.75">
      <c r="D583" s="62"/>
      <c r="E583" s="62"/>
      <c r="F583" s="62"/>
      <c r="G583" s="62"/>
    </row>
    <row r="584" spans="4:7" ht="9.75">
      <c r="D584" s="62"/>
      <c r="E584" s="62"/>
      <c r="F584" s="62"/>
      <c r="G584" s="62"/>
    </row>
    <row r="585" spans="4:7" ht="9.75">
      <c r="D585" s="62"/>
      <c r="E585" s="62"/>
      <c r="F585" s="62"/>
      <c r="G585" s="62"/>
    </row>
    <row r="586" spans="4:7" ht="9.75">
      <c r="D586" s="62"/>
      <c r="E586" s="62"/>
      <c r="F586" s="62"/>
      <c r="G586" s="62"/>
    </row>
    <row r="587" spans="4:7" ht="9.75">
      <c r="D587" s="62"/>
      <c r="E587" s="62"/>
      <c r="F587" s="62"/>
      <c r="G587" s="62"/>
    </row>
    <row r="588" spans="4:7" ht="9.75">
      <c r="D588" s="62"/>
      <c r="E588" s="62"/>
      <c r="F588" s="62"/>
      <c r="G588" s="62"/>
    </row>
    <row r="589" spans="4:7" ht="9.75">
      <c r="D589" s="62"/>
      <c r="E589" s="62"/>
      <c r="F589" s="62"/>
      <c r="G589" s="62"/>
    </row>
    <row r="590" spans="4:7" ht="9.75">
      <c r="D590" s="62"/>
      <c r="E590" s="62"/>
      <c r="F590" s="62"/>
      <c r="G590" s="62"/>
    </row>
    <row r="591" spans="4:7" ht="9.75">
      <c r="D591" s="62"/>
      <c r="E591" s="62"/>
      <c r="F591" s="62"/>
      <c r="G591" s="62"/>
    </row>
    <row r="592" spans="4:7" ht="9.75">
      <c r="D592" s="62"/>
      <c r="E592" s="62"/>
      <c r="F592" s="62"/>
      <c r="G592" s="62"/>
    </row>
    <row r="593" spans="4:7" ht="9.75">
      <c r="D593" s="62"/>
      <c r="E593" s="62"/>
      <c r="F593" s="62"/>
      <c r="G593" s="62"/>
    </row>
    <row r="594" spans="4:7" ht="9.75">
      <c r="D594" s="62"/>
      <c r="E594" s="62"/>
      <c r="F594" s="62"/>
      <c r="G594" s="62"/>
    </row>
    <row r="595" spans="4:7" ht="9.75">
      <c r="D595" s="62"/>
      <c r="E595" s="62"/>
      <c r="F595" s="62"/>
      <c r="G595" s="62"/>
    </row>
    <row r="596" spans="4:7" ht="9.75">
      <c r="D596" s="62"/>
      <c r="E596" s="62"/>
      <c r="F596" s="62"/>
      <c r="G596" s="62"/>
    </row>
    <row r="597" spans="4:7" ht="9.75">
      <c r="D597" s="62"/>
      <c r="E597" s="62"/>
      <c r="F597" s="62"/>
      <c r="G597" s="62"/>
    </row>
    <row r="598" spans="4:7" ht="9.75">
      <c r="D598" s="62"/>
      <c r="E598" s="62"/>
      <c r="F598" s="62"/>
      <c r="G598" s="62"/>
    </row>
    <row r="599" spans="4:7" ht="9.75">
      <c r="D599" s="62"/>
      <c r="E599" s="62"/>
      <c r="F599" s="62"/>
      <c r="G599" s="62"/>
    </row>
    <row r="600" spans="4:7" ht="9.75">
      <c r="D600" s="62"/>
      <c r="E600" s="62"/>
      <c r="F600" s="62"/>
      <c r="G600" s="62"/>
    </row>
    <row r="601" spans="4:7" ht="9.75">
      <c r="D601" s="62"/>
      <c r="E601" s="62"/>
      <c r="F601" s="62"/>
      <c r="G601" s="62"/>
    </row>
    <row r="602" spans="4:7" ht="9.75">
      <c r="D602" s="62"/>
      <c r="E602" s="62"/>
      <c r="F602" s="62"/>
      <c r="G602" s="62"/>
    </row>
    <row r="603" spans="4:7" ht="9.75">
      <c r="D603" s="62"/>
      <c r="E603" s="62"/>
      <c r="F603" s="62"/>
      <c r="G603" s="62"/>
    </row>
    <row r="604" spans="4:7" ht="9.75">
      <c r="D604" s="62"/>
      <c r="E604" s="62"/>
      <c r="F604" s="62"/>
      <c r="G604" s="62"/>
    </row>
    <row r="605" spans="4:7" ht="9.75">
      <c r="D605" s="62"/>
      <c r="E605" s="62"/>
      <c r="F605" s="62"/>
      <c r="G605" s="62"/>
    </row>
    <row r="606" spans="4:7" ht="9.75">
      <c r="D606" s="62"/>
      <c r="E606" s="62"/>
      <c r="F606" s="62"/>
      <c r="G606" s="62"/>
    </row>
    <row r="607" spans="4:7" ht="9.75">
      <c r="D607" s="62"/>
      <c r="E607" s="62"/>
      <c r="F607" s="62"/>
      <c r="G607" s="62"/>
    </row>
    <row r="608" spans="4:7" ht="9.75">
      <c r="D608" s="62"/>
      <c r="E608" s="62"/>
      <c r="F608" s="62"/>
      <c r="G608" s="62"/>
    </row>
    <row r="609" spans="4:7" ht="9.75">
      <c r="D609" s="62"/>
      <c r="E609" s="62"/>
      <c r="F609" s="62"/>
      <c r="G609" s="62"/>
    </row>
    <row r="610" spans="4:7" ht="9.75">
      <c r="D610" s="62"/>
      <c r="E610" s="62"/>
      <c r="F610" s="62"/>
      <c r="G610" s="62"/>
    </row>
    <row r="611" spans="4:7" ht="9.75">
      <c r="D611" s="62"/>
      <c r="E611" s="62"/>
      <c r="F611" s="62"/>
      <c r="G611" s="62"/>
    </row>
    <row r="612" spans="4:7" ht="9.75">
      <c r="D612" s="62"/>
      <c r="E612" s="62"/>
      <c r="F612" s="62"/>
      <c r="G612" s="62"/>
    </row>
    <row r="613" spans="4:7" ht="9.75">
      <c r="D613" s="62"/>
      <c r="E613" s="62"/>
      <c r="F613" s="62"/>
      <c r="G613" s="62"/>
    </row>
    <row r="614" spans="4:7" ht="9.75">
      <c r="D614" s="62"/>
      <c r="E614" s="62"/>
      <c r="F614" s="62"/>
      <c r="G614" s="62"/>
    </row>
    <row r="615" spans="4:7" ht="9.75">
      <c r="D615" s="62"/>
      <c r="E615" s="62"/>
      <c r="F615" s="62"/>
      <c r="G615" s="62"/>
    </row>
    <row r="616" spans="4:7" ht="9.75">
      <c r="D616" s="62"/>
      <c r="E616" s="62"/>
      <c r="F616" s="62"/>
      <c r="G616" s="62"/>
    </row>
    <row r="617" spans="4:7" ht="9.75">
      <c r="D617" s="62"/>
      <c r="E617" s="62"/>
      <c r="F617" s="62"/>
      <c r="G617" s="62"/>
    </row>
    <row r="618" spans="4:7" ht="9.75">
      <c r="D618" s="62"/>
      <c r="E618" s="62"/>
      <c r="F618" s="62"/>
      <c r="G618" s="62"/>
    </row>
    <row r="619" spans="4:7" ht="9.75">
      <c r="D619" s="62"/>
      <c r="E619" s="62"/>
      <c r="F619" s="62"/>
      <c r="G619" s="62"/>
    </row>
    <row r="620" spans="4:7" ht="9.75">
      <c r="D620" s="62"/>
      <c r="E620" s="62"/>
      <c r="F620" s="62"/>
      <c r="G620" s="62"/>
    </row>
    <row r="621" spans="4:7" ht="9.75">
      <c r="D621" s="62"/>
      <c r="E621" s="62"/>
      <c r="F621" s="62"/>
      <c r="G621" s="62"/>
    </row>
    <row r="622" spans="4:7" ht="9.75">
      <c r="D622" s="62"/>
      <c r="E622" s="62"/>
      <c r="F622" s="62"/>
      <c r="G622" s="62"/>
    </row>
    <row r="623" spans="4:7" ht="9.75">
      <c r="D623" s="62"/>
      <c r="E623" s="62"/>
      <c r="F623" s="62"/>
      <c r="G623" s="62"/>
    </row>
    <row r="624" spans="4:7" ht="9.75">
      <c r="D624" s="62"/>
      <c r="E624" s="62"/>
      <c r="F624" s="62"/>
      <c r="G624" s="62"/>
    </row>
    <row r="625" spans="4:7" ht="9.75">
      <c r="D625" s="62"/>
      <c r="E625" s="62"/>
      <c r="F625" s="62"/>
      <c r="G625" s="62"/>
    </row>
    <row r="626" spans="4:7" ht="9.75">
      <c r="D626" s="62"/>
      <c r="E626" s="62"/>
      <c r="F626" s="62"/>
      <c r="G626" s="62"/>
    </row>
    <row r="627" spans="4:7" ht="9.75">
      <c r="D627" s="62"/>
      <c r="E627" s="62"/>
      <c r="F627" s="62"/>
      <c r="G627" s="62"/>
    </row>
    <row r="628" spans="4:7" ht="9.75">
      <c r="D628" s="62"/>
      <c r="E628" s="62"/>
      <c r="F628" s="62"/>
      <c r="G628" s="62"/>
    </row>
    <row r="629" spans="4:7" ht="9.75">
      <c r="D629" s="62"/>
      <c r="E629" s="62"/>
      <c r="F629" s="62"/>
      <c r="G629" s="62"/>
    </row>
    <row r="630" spans="4:7" ht="9.75">
      <c r="D630" s="62"/>
      <c r="E630" s="62"/>
      <c r="F630" s="62"/>
      <c r="G630" s="62"/>
    </row>
    <row r="631" spans="4:7" ht="9.75">
      <c r="D631" s="62"/>
      <c r="E631" s="62"/>
      <c r="F631" s="62"/>
      <c r="G631" s="62"/>
    </row>
    <row r="632" spans="4:7" ht="9.75">
      <c r="D632" s="62"/>
      <c r="E632" s="62"/>
      <c r="F632" s="62"/>
      <c r="G632" s="62"/>
    </row>
    <row r="633" spans="4:7" ht="9.75">
      <c r="D633" s="62"/>
      <c r="E633" s="62"/>
      <c r="F633" s="62"/>
      <c r="G633" s="62"/>
    </row>
    <row r="634" spans="4:7" ht="9.75">
      <c r="D634" s="62"/>
      <c r="E634" s="62"/>
      <c r="F634" s="62"/>
      <c r="G634" s="62"/>
    </row>
    <row r="635" spans="4:7" ht="9.75">
      <c r="D635" s="62"/>
      <c r="E635" s="62"/>
      <c r="F635" s="62"/>
      <c r="G635" s="62"/>
    </row>
    <row r="636" spans="4:7" ht="9.75">
      <c r="D636" s="62"/>
      <c r="E636" s="62"/>
      <c r="F636" s="62"/>
      <c r="G636" s="62"/>
    </row>
    <row r="637" spans="4:7" ht="9.75">
      <c r="D637" s="62"/>
      <c r="E637" s="62"/>
      <c r="F637" s="62"/>
      <c r="G637" s="62"/>
    </row>
    <row r="638" spans="4:7" ht="9.75">
      <c r="D638" s="62"/>
      <c r="E638" s="62"/>
      <c r="F638" s="62"/>
      <c r="G638" s="62"/>
    </row>
    <row r="639" spans="4:7" ht="9.75">
      <c r="D639" s="62"/>
      <c r="E639" s="62"/>
      <c r="F639" s="62"/>
      <c r="G639" s="62"/>
    </row>
    <row r="640" spans="4:7" ht="9.75">
      <c r="D640" s="62"/>
      <c r="E640" s="62"/>
      <c r="F640" s="62"/>
      <c r="G640" s="62"/>
    </row>
    <row r="641" spans="4:7" ht="9.75">
      <c r="D641" s="62"/>
      <c r="E641" s="62"/>
      <c r="F641" s="62"/>
      <c r="G641" s="62"/>
    </row>
    <row r="642" spans="4:7" ht="9.75">
      <c r="D642" s="62"/>
      <c r="E642" s="62"/>
      <c r="F642" s="62"/>
      <c r="G642" s="62"/>
    </row>
    <row r="643" spans="4:7" ht="9.75">
      <c r="D643" s="62"/>
      <c r="E643" s="62"/>
      <c r="F643" s="62"/>
      <c r="G643" s="62"/>
    </row>
    <row r="644" spans="4:7" ht="9.75">
      <c r="D644" s="62"/>
      <c r="E644" s="62"/>
      <c r="F644" s="62"/>
      <c r="G644" s="62"/>
    </row>
    <row r="645" spans="4:7" ht="9.75">
      <c r="D645" s="62"/>
      <c r="E645" s="62"/>
      <c r="F645" s="62"/>
      <c r="G645" s="62"/>
    </row>
    <row r="646" spans="4:7" ht="9.75">
      <c r="D646" s="62"/>
      <c r="E646" s="62"/>
      <c r="F646" s="62"/>
      <c r="G646" s="62"/>
    </row>
    <row r="647" spans="4:7" ht="9.75">
      <c r="D647" s="62"/>
      <c r="E647" s="62"/>
      <c r="F647" s="62"/>
      <c r="G647" s="62"/>
    </row>
    <row r="648" spans="4:7" ht="9.75">
      <c r="D648" s="62"/>
      <c r="E648" s="62"/>
      <c r="F648" s="62"/>
      <c r="G648" s="62"/>
    </row>
    <row r="649" spans="4:7" ht="9.75">
      <c r="D649" s="62"/>
      <c r="E649" s="62"/>
      <c r="F649" s="62"/>
      <c r="G649" s="62"/>
    </row>
    <row r="650" spans="4:7" ht="9.75">
      <c r="D650" s="62"/>
      <c r="E650" s="62"/>
      <c r="F650" s="62"/>
      <c r="G650" s="62"/>
    </row>
    <row r="651" spans="4:7" ht="9.75">
      <c r="D651" s="62"/>
      <c r="E651" s="62"/>
      <c r="F651" s="62"/>
      <c r="G651" s="62"/>
    </row>
    <row r="652" spans="4:7" ht="9.75">
      <c r="D652" s="62"/>
      <c r="E652" s="62"/>
      <c r="F652" s="62"/>
      <c r="G652" s="62"/>
    </row>
    <row r="653" spans="4:7" ht="9.75">
      <c r="D653" s="62"/>
      <c r="E653" s="62"/>
      <c r="F653" s="62"/>
      <c r="G653" s="62"/>
    </row>
    <row r="654" spans="4:7" ht="9.75">
      <c r="D654" s="62"/>
      <c r="E654" s="62"/>
      <c r="F654" s="62"/>
      <c r="G654" s="62"/>
    </row>
    <row r="655" spans="4:7" ht="9.75">
      <c r="D655" s="62"/>
      <c r="E655" s="62"/>
      <c r="F655" s="62"/>
      <c r="G655" s="62"/>
    </row>
    <row r="656" spans="4:7" ht="9.75">
      <c r="D656" s="62"/>
      <c r="E656" s="62"/>
      <c r="F656" s="62"/>
      <c r="G656" s="62"/>
    </row>
    <row r="657" spans="4:7" ht="9.75">
      <c r="D657" s="62"/>
      <c r="E657" s="62"/>
      <c r="F657" s="62"/>
      <c r="G657" s="62"/>
    </row>
    <row r="658" spans="4:7" ht="9.75">
      <c r="D658" s="62"/>
      <c r="E658" s="62"/>
      <c r="F658" s="62"/>
      <c r="G658" s="62"/>
    </row>
    <row r="659" spans="4:7" ht="9.75">
      <c r="D659" s="62"/>
      <c r="E659" s="62"/>
      <c r="F659" s="62"/>
      <c r="G659" s="62"/>
    </row>
    <row r="660" spans="4:7" ht="9.75">
      <c r="D660" s="62"/>
      <c r="E660" s="62"/>
      <c r="F660" s="62"/>
      <c r="G660" s="62"/>
    </row>
    <row r="661" spans="4:7" ht="9.75">
      <c r="D661" s="62"/>
      <c r="E661" s="62"/>
      <c r="F661" s="62"/>
      <c r="G661" s="62"/>
    </row>
    <row r="662" spans="4:7" ht="9.75">
      <c r="D662" s="62"/>
      <c r="E662" s="62"/>
      <c r="F662" s="62"/>
      <c r="G662" s="62"/>
    </row>
    <row r="663" spans="4:7" ht="9.75">
      <c r="D663" s="62"/>
      <c r="E663" s="62"/>
      <c r="F663" s="62"/>
      <c r="G663" s="62"/>
    </row>
    <row r="664" spans="4:7" ht="9.75">
      <c r="D664" s="62"/>
      <c r="E664" s="62"/>
      <c r="F664" s="62"/>
      <c r="G664" s="62"/>
    </row>
    <row r="665" spans="4:7" ht="9.75">
      <c r="D665" s="62"/>
      <c r="E665" s="62"/>
      <c r="F665" s="62"/>
      <c r="G665" s="62"/>
    </row>
    <row r="666" spans="4:7" ht="9.75">
      <c r="D666" s="62"/>
      <c r="E666" s="62"/>
      <c r="F666" s="62"/>
      <c r="G666" s="62"/>
    </row>
    <row r="667" spans="4:7" ht="9.75">
      <c r="D667" s="62"/>
      <c r="E667" s="62"/>
      <c r="F667" s="62"/>
      <c r="G667" s="62"/>
    </row>
    <row r="668" spans="4:7" ht="9.75">
      <c r="D668" s="62"/>
      <c r="E668" s="62"/>
      <c r="F668" s="62"/>
      <c r="G668" s="62"/>
    </row>
    <row r="669" spans="4:7" ht="9.75">
      <c r="D669" s="62"/>
      <c r="E669" s="62"/>
      <c r="F669" s="62"/>
      <c r="G669" s="62"/>
    </row>
    <row r="670" spans="4:7" ht="9.75">
      <c r="D670" s="62"/>
      <c r="E670" s="62"/>
      <c r="F670" s="62"/>
      <c r="G670" s="62"/>
    </row>
    <row r="671" spans="4:7" ht="9.75">
      <c r="D671" s="62"/>
      <c r="E671" s="62"/>
      <c r="F671" s="62"/>
      <c r="G671" s="62"/>
    </row>
    <row r="672" spans="4:7" ht="9.75">
      <c r="D672" s="62"/>
      <c r="E672" s="62"/>
      <c r="F672" s="62"/>
      <c r="G672" s="62"/>
    </row>
    <row r="673" spans="4:7" ht="9.75">
      <c r="D673" s="62"/>
      <c r="E673" s="62"/>
      <c r="F673" s="62"/>
      <c r="G673" s="62"/>
    </row>
    <row r="674" spans="4:7" ht="9.75">
      <c r="D674" s="62"/>
      <c r="E674" s="62"/>
      <c r="F674" s="62"/>
      <c r="G674" s="62"/>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cp:lastModifiedBy>
  <cp:lastPrinted>2007-07-19T11:33:48Z</cp:lastPrinted>
  <dcterms:created xsi:type="dcterms:W3CDTF">2002-10-09T11:25:34Z</dcterms:created>
  <dcterms:modified xsi:type="dcterms:W3CDTF">2010-05-06T06:53:51Z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